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1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<sst xmlns="http://schemas.openxmlformats.org/spreadsheetml/2006/main" count="222" uniqueCount="109">
  <si>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</si>
  <si>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</si>
  <si>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</si>
  <si>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</si>
  <si>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</si>
  <si>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</si>
  <si>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</si>
  <si>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</si>
  <si>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</si>
  <si>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</si>
  <si>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</si>
  <si>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</si>
  <si>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</si>
  <si>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</si>
  <si>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</si>
  <si>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</si>
  <si>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</si>
  <si>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</si>
  <si>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</si>
  <si>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</si>
  <si>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</si>
  <si>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</si>
  <si>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</si>
  <si>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</si>
  <si>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</si>
  <si>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</si>
  <si>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</si>
  <si>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</si>
  <si>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</si>
  <si>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</si>
  <si>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</si>
  <si>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</si>
  <si>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</si>
  <si>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</si>
  <si>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</si>
  <si>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</si>
  <si>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</si>
  <si>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</si>
  <si>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</si>
  <si>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</si>
  <si>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</si>
  <si>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</si>
  <si>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</si>
  <si>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</si>
  <si>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</si>
  <si>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</si>
  <si>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</si>
  <si>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6410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</si>
  <si>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</si>
  <si>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</si>
  <si>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</si>
  <si>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</si>
  <si>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</si>
  <si>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</si>
  <si>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</si>
  <si>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</si>
  <si>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</si>
  <si>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</si>
  <si>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</si>
  <si>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</si>
  <si>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</si>
  <si>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</si>
  <si>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</si>
  <si>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</si>
  <si>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</si>
  <si>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</si>
  <si>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</si>
  <si>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</si>
  <si>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</si>
  <si>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</si>
  <si>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</si>
  <si>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</si>
  <si>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</si>
  <si>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</si>
  <si>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</si>
  <si>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</si>
  <si>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</si>
  <si>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</si>
  <si>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</si>
  <si>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</si>
  <si>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</si>
  <si>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</si>
  <si>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</si>
  <si>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</si>
  <si>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</si>
  <si>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</si>
  <si>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</si>
  <si>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</si>
  <si>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</si>
  <si>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</si>
  <si>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</si>
  <si>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</si>
  <si>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</si>
  <si>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</si>
  <si>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</si>
  <si>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</si>
  <si>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</si>
  <si>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Załącznik Nr 4</t>
  </si>
  <si>
    <t>2008 r</t>
  </si>
  <si>
    <t>30.06.08</t>
  </si>
  <si>
    <t>2008 rok</t>
  </si>
  <si>
    <t>30.06.2008r.</t>
  </si>
  <si>
    <t>Plan na 2008 r.</t>
  </si>
  <si>
    <t>Wykonanie na 30.06.2008.</t>
  </si>
  <si>
    <t>Komisje poborowe</t>
  </si>
  <si>
    <t>BEZPIECZEŃSTWO PUBLICZNE I OCHRONA P.POŻ</t>
  </si>
  <si>
    <t xml:space="preserve">Obrona cywilna </t>
  </si>
  <si>
    <t>WYKONANIE PLANU FINANSOWEGO ZADAŃ Z ZAKRESU ADMINISTRACJI RZĄDOWEJ W I PÓŁROCZU  2008 ROKU</t>
  </si>
  <si>
    <t>Wykonanie na 30.06.2008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</si>
</sst>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165" fontId="5" fillId="0" borderId="1" xfId="15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8" xfId="15" applyNumberFormat="1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vertical="top" wrapText="1"/>
    </xf>
    <xf numFmtId="43" fontId="6" fillId="0" borderId="7" xfId="15" applyNumberFormat="1" applyFont="1" applyBorder="1" applyAlignment="1">
      <alignment wrapText="1"/>
    </xf>
    <xf numFmtId="165" fontId="2" fillId="0" borderId="7" xfId="15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165" fontId="1" fillId="0" borderId="4" xfId="15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5" fontId="2" fillId="0" borderId="4" xfId="15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165" fontId="6" fillId="0" borderId="6" xfId="15" applyNumberFormat="1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6" fillId="0" borderId="6" xfId="15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2">
      <selection activeCell="H21" sqref="H21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2.003906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8" t="s">
        <v>89</v>
      </c>
      <c r="B3" s="79"/>
      <c r="C3" s="79"/>
      <c r="D3" s="79"/>
      <c r="E3" s="79"/>
      <c r="F3" s="79"/>
      <c r="G3" s="79"/>
      <c r="H3" s="79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7"/>
      <c r="G6" s="86" t="s">
        <v>63</v>
      </c>
      <c r="H6" s="87"/>
    </row>
    <row r="7" spans="1:8" ht="9" customHeight="1" thickBot="1">
      <c r="A7" s="43"/>
      <c r="B7" s="42"/>
      <c r="C7" s="42"/>
      <c r="D7" s="42"/>
      <c r="E7" s="82" t="s">
        <v>102</v>
      </c>
      <c r="F7" s="91" t="s">
        <v>108</v>
      </c>
      <c r="G7" s="88"/>
      <c r="H7" s="89"/>
    </row>
    <row r="8" spans="1:8" ht="15" customHeight="1">
      <c r="A8" s="43" t="s">
        <v>0</v>
      </c>
      <c r="B8" s="42" t="s">
        <v>1</v>
      </c>
      <c r="C8" s="80" t="s">
        <v>2</v>
      </c>
      <c r="D8" s="80" t="s">
        <v>3</v>
      </c>
      <c r="E8" s="82"/>
      <c r="F8" s="91"/>
      <c r="G8" s="84" t="s">
        <v>91</v>
      </c>
      <c r="H8" s="90" t="s">
        <v>64</v>
      </c>
    </row>
    <row r="9" spans="1:8" ht="15" customHeight="1" thickBot="1">
      <c r="A9" s="44"/>
      <c r="B9" s="45"/>
      <c r="C9" s="81"/>
      <c r="D9" s="81"/>
      <c r="E9" s="83"/>
      <c r="F9" s="92"/>
      <c r="G9" s="85"/>
      <c r="H9" s="81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</row>
    <row r="11" spans="1:8" ht="15" thickBot="1">
      <c r="A11" s="46" t="s">
        <v>76</v>
      </c>
      <c r="B11" s="10"/>
      <c r="C11" s="10"/>
      <c r="D11" s="10" t="s">
        <v>7</v>
      </c>
      <c r="E11" s="11" t="s">
        <v>17</v>
      </c>
      <c r="F11" s="11"/>
      <c r="G11" s="11"/>
      <c r="H11" s="11"/>
    </row>
    <row r="12" spans="1:8" ht="15.75" thickBot="1">
      <c r="A12" s="47"/>
      <c r="B12" s="13">
        <v>1008</v>
      </c>
      <c r="C12" s="13"/>
      <c r="D12" s="13" t="s">
        <v>65</v>
      </c>
      <c r="E12" s="7" t="s">
        <v>17</v>
      </c>
      <c r="F12" s="7"/>
      <c r="G12" s="7"/>
      <c r="H12" s="7"/>
    </row>
    <row r="13" spans="1:8" ht="15.75" thickBot="1">
      <c r="A13" s="47"/>
      <c r="B13" s="13"/>
      <c r="C13" s="13" t="s">
        <v>78</v>
      </c>
      <c r="D13" s="13" t="s">
        <v>66</v>
      </c>
      <c r="E13" s="7" t="s">
        <v>17</v>
      </c>
      <c r="F13" s="7"/>
      <c r="G13" s="7"/>
      <c r="H13" s="7"/>
    </row>
    <row r="14" spans="1:8" ht="16.5" customHeight="1" thickBot="1">
      <c r="A14" s="47"/>
      <c r="B14" s="13"/>
      <c r="C14" s="13" t="s">
        <v>79</v>
      </c>
      <c r="D14" s="13" t="s">
        <v>67</v>
      </c>
      <c r="E14" s="7" t="s">
        <v>17</v>
      </c>
      <c r="F14" s="7"/>
      <c r="G14" s="7"/>
      <c r="H14" s="7"/>
    </row>
    <row r="15" spans="1:8" ht="15" thickBot="1">
      <c r="A15" s="46" t="s">
        <v>77</v>
      </c>
      <c r="B15" s="10"/>
      <c r="C15" s="10"/>
      <c r="D15" s="10" t="s">
        <v>68</v>
      </c>
      <c r="E15" s="11" t="s">
        <v>17</v>
      </c>
      <c r="F15" s="11"/>
      <c r="G15" s="11"/>
      <c r="H15" s="11"/>
    </row>
    <row r="16" spans="1:8" ht="15.75" thickBot="1">
      <c r="A16" s="47"/>
      <c r="B16" s="13">
        <v>2095</v>
      </c>
      <c r="C16" s="13"/>
      <c r="D16" s="13" t="s">
        <v>69</v>
      </c>
      <c r="E16" s="7" t="s">
        <v>17</v>
      </c>
      <c r="F16" s="7"/>
      <c r="G16" s="7"/>
      <c r="H16" s="7"/>
    </row>
    <row r="17" spans="1:8" ht="15.75" customHeight="1" thickBot="1">
      <c r="A17" s="47"/>
      <c r="B17" s="13"/>
      <c r="C17" s="13" t="s">
        <v>80</v>
      </c>
      <c r="D17" s="13" t="s">
        <v>70</v>
      </c>
      <c r="E17" s="7" t="s">
        <v>17</v>
      </c>
      <c r="F17" s="7"/>
      <c r="G17" s="7"/>
      <c r="H17" s="7"/>
    </row>
    <row r="18" spans="1:8" ht="18.75" customHeight="1" thickBot="1">
      <c r="A18" s="46">
        <v>700</v>
      </c>
      <c r="B18" s="10"/>
      <c r="C18" s="10"/>
      <c r="D18" s="10" t="s">
        <v>71</v>
      </c>
      <c r="E18" s="11" t="s">
        <v>17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52</v>
      </c>
      <c r="E19" s="54">
        <f>E20+E21+E22+E23+E24+E25</f>
        <v>668141</v>
      </c>
      <c r="F19" s="54"/>
      <c r="G19" s="54"/>
      <c r="H19" s="54"/>
    </row>
    <row r="20" spans="1:8" ht="30.75" thickBot="1">
      <c r="A20" s="12"/>
      <c r="B20" s="13"/>
      <c r="C20" s="13" t="s">
        <v>81</v>
      </c>
      <c r="D20" s="13" t="s">
        <v>72</v>
      </c>
      <c r="E20" s="21">
        <v>557333</v>
      </c>
      <c r="F20" s="21"/>
      <c r="G20" s="21"/>
      <c r="H20" s="21"/>
    </row>
    <row r="21" spans="1:8" ht="45" customHeight="1" thickBot="1">
      <c r="A21" s="12"/>
      <c r="B21" s="13"/>
      <c r="C21" s="13" t="s">
        <v>82</v>
      </c>
      <c r="D21" s="48" t="s">
        <v>90</v>
      </c>
      <c r="E21" s="21">
        <v>18667</v>
      </c>
      <c r="F21" s="21"/>
      <c r="G21" s="21"/>
      <c r="H21" s="21"/>
    </row>
    <row r="22" spans="1:8" ht="33.75" customHeight="1" thickBot="1">
      <c r="A22" s="12"/>
      <c r="B22" s="13"/>
      <c r="C22" s="13" t="s">
        <v>83</v>
      </c>
      <c r="D22" s="13" t="s">
        <v>73</v>
      </c>
      <c r="E22" s="21">
        <v>49474</v>
      </c>
      <c r="F22" s="21"/>
      <c r="G22" s="21"/>
      <c r="H22" s="21"/>
    </row>
    <row r="23" spans="1:8" ht="33" customHeight="1" thickBot="1">
      <c r="A23" s="12"/>
      <c r="B23" s="13"/>
      <c r="C23" s="13" t="s">
        <v>84</v>
      </c>
      <c r="D23" s="13" t="s">
        <v>74</v>
      </c>
      <c r="E23" s="21">
        <v>22667</v>
      </c>
      <c r="F23" s="21"/>
      <c r="G23" s="21"/>
      <c r="H23" s="21"/>
    </row>
    <row r="24" spans="1:8" ht="21" customHeight="1" thickBot="1">
      <c r="A24" s="12"/>
      <c r="B24" s="13"/>
      <c r="C24" s="13" t="s">
        <v>79</v>
      </c>
      <c r="D24" s="13" t="s">
        <v>67</v>
      </c>
      <c r="E24" s="21">
        <v>17895</v>
      </c>
      <c r="F24" s="21"/>
      <c r="G24" s="21"/>
      <c r="H24" s="21"/>
    </row>
    <row r="25" spans="1:8" ht="21" customHeight="1" thickBot="1">
      <c r="A25" s="12"/>
      <c r="B25" s="13"/>
      <c r="C25" s="13" t="s">
        <v>87</v>
      </c>
      <c r="D25" s="13" t="s">
        <v>88</v>
      </c>
      <c r="E25" s="21">
        <v>2105</v>
      </c>
      <c r="F25" s="21"/>
      <c r="G25" s="21"/>
      <c r="H25" s="21"/>
    </row>
    <row r="26" spans="1:8" ht="15.75" thickBot="1">
      <c r="A26" s="12"/>
      <c r="B26" s="13"/>
      <c r="C26" s="13"/>
      <c r="D26" s="10" t="s">
        <v>75</v>
      </c>
      <c r="E26" s="53">
        <f>SUM(E20:E25)</f>
        <v>668141</v>
      </c>
      <c r="F26" s="53"/>
      <c r="G26" s="53"/>
      <c r="H26" s="53"/>
    </row>
  </sheetData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8">
      <selection activeCell="H35" sqref="H35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97" t="s">
        <v>97</v>
      </c>
      <c r="G1" s="79"/>
    </row>
    <row r="2" spans="2:7" ht="12.75">
      <c r="B2" s="93" t="s">
        <v>107</v>
      </c>
      <c r="C2" s="93"/>
      <c r="D2" s="93"/>
      <c r="E2" s="93"/>
      <c r="F2" s="93"/>
      <c r="G2" s="93"/>
    </row>
    <row r="3" spans="4:7" ht="12.75">
      <c r="D3" s="93"/>
      <c r="E3" s="94"/>
      <c r="F3" s="98"/>
      <c r="G3" s="98"/>
    </row>
    <row r="4" spans="1:7" ht="13.5" thickBot="1">
      <c r="A4" s="95" t="s">
        <v>86</v>
      </c>
      <c r="B4" s="96"/>
      <c r="C4" s="96"/>
      <c r="D4" s="96"/>
      <c r="F4" s="99"/>
      <c r="G4" s="99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94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100</v>
      </c>
      <c r="F6" s="7" t="s">
        <v>101</v>
      </c>
      <c r="G6" s="7" t="s">
        <v>6</v>
      </c>
    </row>
    <row r="7" spans="1:7" ht="15.75" thickBot="1">
      <c r="A7" s="8" t="s">
        <v>25</v>
      </c>
      <c r="B7" s="7" t="s">
        <v>26</v>
      </c>
      <c r="C7" s="7" t="s">
        <v>27</v>
      </c>
      <c r="D7" s="7" t="s">
        <v>28</v>
      </c>
      <c r="E7" s="7">
        <v>5</v>
      </c>
      <c r="F7" s="7" t="s">
        <v>30</v>
      </c>
      <c r="G7" s="7" t="s">
        <v>43</v>
      </c>
    </row>
    <row r="8" spans="1:7" ht="15" customHeight="1" thickBot="1">
      <c r="A8" s="9" t="s">
        <v>44</v>
      </c>
      <c r="B8" s="10"/>
      <c r="C8" s="10"/>
      <c r="D8" s="10" t="s">
        <v>7</v>
      </c>
      <c r="E8" s="20">
        <f>E9</f>
        <v>10000</v>
      </c>
      <c r="F8" s="20">
        <f>F10</f>
        <v>5000</v>
      </c>
      <c r="G8" s="57">
        <f>((F8/E8)*100)</f>
        <v>50</v>
      </c>
    </row>
    <row r="9" spans="1:7" ht="15.75" customHeight="1" thickBot="1">
      <c r="A9" s="12"/>
      <c r="B9" s="13" t="s">
        <v>45</v>
      </c>
      <c r="C9" s="13"/>
      <c r="D9" s="13" t="s">
        <v>8</v>
      </c>
      <c r="E9" s="21">
        <f>E10</f>
        <v>10000</v>
      </c>
      <c r="F9" s="21">
        <f>F10</f>
        <v>5000</v>
      </c>
      <c r="G9" s="58">
        <f aca="true" t="shared" si="0" ref="G9:G19">((F9/E9)*100)</f>
        <v>50</v>
      </c>
    </row>
    <row r="10" spans="1:7" ht="43.5" customHeight="1" thickBot="1">
      <c r="A10" s="17"/>
      <c r="B10" s="17"/>
      <c r="C10" s="17" t="s">
        <v>46</v>
      </c>
      <c r="D10" s="17" t="s">
        <v>9</v>
      </c>
      <c r="E10" s="55">
        <v>10000</v>
      </c>
      <c r="F10" s="55">
        <v>5000</v>
      </c>
      <c r="G10" s="58">
        <f t="shared" si="0"/>
        <v>50</v>
      </c>
    </row>
    <row r="11" spans="1:7" ht="15" thickBot="1">
      <c r="A11" s="18" t="s">
        <v>31</v>
      </c>
      <c r="B11" s="19"/>
      <c r="C11" s="19"/>
      <c r="D11" s="19" t="s">
        <v>10</v>
      </c>
      <c r="E11" s="52">
        <f>E12</f>
        <v>160563</v>
      </c>
      <c r="F11" s="52">
        <f>F12</f>
        <v>123063</v>
      </c>
      <c r="G11" s="57">
        <f t="shared" si="0"/>
        <v>76.6446815268773</v>
      </c>
    </row>
    <row r="12" spans="1:7" ht="15.75" thickBot="1">
      <c r="A12" s="12"/>
      <c r="B12" s="13" t="s">
        <v>32</v>
      </c>
      <c r="C12" s="13"/>
      <c r="D12" s="13" t="s">
        <v>11</v>
      </c>
      <c r="E12" s="21">
        <f>E13</f>
        <v>160563</v>
      </c>
      <c r="F12" s="21">
        <f>F13</f>
        <v>123063</v>
      </c>
      <c r="G12" s="58">
        <f t="shared" si="0"/>
        <v>76.6446815268773</v>
      </c>
    </row>
    <row r="13" spans="1:7" ht="44.25" customHeight="1" thickBot="1">
      <c r="A13" s="17"/>
      <c r="B13" s="17"/>
      <c r="C13" s="17" t="s">
        <v>46</v>
      </c>
      <c r="D13" s="17" t="s">
        <v>9</v>
      </c>
      <c r="E13" s="55">
        <v>160563</v>
      </c>
      <c r="F13" s="55">
        <v>123063</v>
      </c>
      <c r="G13" s="58">
        <f t="shared" si="0"/>
        <v>76.6446815268773</v>
      </c>
    </row>
    <row r="14" spans="1:7" ht="15" thickBot="1">
      <c r="A14" s="18" t="s">
        <v>33</v>
      </c>
      <c r="B14" s="19"/>
      <c r="C14" s="19"/>
      <c r="D14" s="19" t="s">
        <v>12</v>
      </c>
      <c r="E14" s="52">
        <f>E15+E17+E19+E22</f>
        <v>513830</v>
      </c>
      <c r="F14" s="52">
        <f>F15+F17+F19+F22</f>
        <v>274200</v>
      </c>
      <c r="G14" s="57">
        <f t="shared" si="0"/>
        <v>53.36395305840453</v>
      </c>
    </row>
    <row r="15" spans="1:7" ht="15.75" thickBot="1">
      <c r="A15" s="9"/>
      <c r="B15" s="51">
        <v>71012</v>
      </c>
      <c r="C15" s="10"/>
      <c r="D15" s="13" t="s">
        <v>85</v>
      </c>
      <c r="E15" s="21">
        <f>E16</f>
        <v>120000</v>
      </c>
      <c r="F15" s="21">
        <f>F16</f>
        <v>45000</v>
      </c>
      <c r="G15" s="58">
        <f t="shared" si="0"/>
        <v>37.5</v>
      </c>
    </row>
    <row r="16" spans="1:7" ht="45.75" thickBot="1">
      <c r="A16" s="18"/>
      <c r="B16" s="19"/>
      <c r="C16" s="15">
        <v>2110</v>
      </c>
      <c r="D16" s="14" t="s">
        <v>9</v>
      </c>
      <c r="E16" s="36">
        <v>120000</v>
      </c>
      <c r="F16" s="36">
        <v>45000</v>
      </c>
      <c r="G16" s="58">
        <f t="shared" si="0"/>
        <v>37.5</v>
      </c>
    </row>
    <row r="17" spans="1:7" ht="18" customHeight="1" thickBot="1">
      <c r="A17" s="12"/>
      <c r="B17" s="13" t="s">
        <v>34</v>
      </c>
      <c r="C17" s="13"/>
      <c r="D17" s="13" t="s">
        <v>13</v>
      </c>
      <c r="E17" s="21">
        <f>E18</f>
        <v>25000</v>
      </c>
      <c r="F17" s="21">
        <f>F18</f>
        <v>12500</v>
      </c>
      <c r="G17" s="58">
        <f t="shared" si="0"/>
        <v>50</v>
      </c>
    </row>
    <row r="18" spans="1:7" ht="44.25" customHeight="1" thickBot="1">
      <c r="A18" s="17"/>
      <c r="B18" s="17"/>
      <c r="C18" s="17" t="s">
        <v>46</v>
      </c>
      <c r="D18" s="17" t="s">
        <v>9</v>
      </c>
      <c r="E18" s="55">
        <v>25000</v>
      </c>
      <c r="F18" s="55">
        <v>12500</v>
      </c>
      <c r="G18" s="58">
        <f t="shared" si="0"/>
        <v>50</v>
      </c>
    </row>
    <row r="19" spans="1:7" ht="15.75" thickBot="1">
      <c r="A19" s="14"/>
      <c r="B19" s="15" t="s">
        <v>35</v>
      </c>
      <c r="C19" s="15"/>
      <c r="D19" s="15" t="s">
        <v>14</v>
      </c>
      <c r="E19" s="36">
        <f>E20</f>
        <v>13980</v>
      </c>
      <c r="F19" s="36">
        <f>F20</f>
        <v>6990</v>
      </c>
      <c r="G19" s="58">
        <f t="shared" si="0"/>
        <v>50</v>
      </c>
    </row>
    <row r="20" spans="1:7" ht="48" customHeight="1" thickBot="1">
      <c r="A20" s="14"/>
      <c r="B20" s="14"/>
      <c r="C20" s="14" t="s">
        <v>46</v>
      </c>
      <c r="D20" s="14" t="s">
        <v>9</v>
      </c>
      <c r="E20" s="56">
        <v>13980</v>
      </c>
      <c r="F20" s="56">
        <v>6990</v>
      </c>
      <c r="G20" s="59">
        <f>((F20/E20)*100)</f>
        <v>50</v>
      </c>
    </row>
    <row r="21" spans="1:7" s="63" customFormat="1" ht="16.5" customHeight="1" thickBot="1">
      <c r="A21" s="37" t="s">
        <v>25</v>
      </c>
      <c r="B21" s="16" t="s">
        <v>26</v>
      </c>
      <c r="C21" s="16" t="s">
        <v>27</v>
      </c>
      <c r="D21" s="16" t="s">
        <v>28</v>
      </c>
      <c r="E21" s="16">
        <v>5</v>
      </c>
      <c r="F21" s="16" t="s">
        <v>30</v>
      </c>
      <c r="G21" s="16" t="s">
        <v>43</v>
      </c>
    </row>
    <row r="22" spans="1:7" ht="15.75" thickBot="1">
      <c r="A22" s="14"/>
      <c r="B22" s="15" t="s">
        <v>36</v>
      </c>
      <c r="C22" s="15"/>
      <c r="D22" s="15" t="s">
        <v>15</v>
      </c>
      <c r="E22" s="36">
        <f>E23+E24</f>
        <v>354850</v>
      </c>
      <c r="F22" s="36">
        <f>F23+F24</f>
        <v>209710</v>
      </c>
      <c r="G22" s="59">
        <f aca="true" t="shared" si="1" ref="G22:G39">((F22/E22)*100)</f>
        <v>59.09821051148373</v>
      </c>
    </row>
    <row r="23" spans="1:7" ht="45" customHeight="1" thickBot="1">
      <c r="A23" s="14"/>
      <c r="B23" s="14"/>
      <c r="C23" s="14" t="s">
        <v>46</v>
      </c>
      <c r="D23" s="14" t="s">
        <v>9</v>
      </c>
      <c r="E23" s="56">
        <v>305840</v>
      </c>
      <c r="F23" s="56">
        <v>160700</v>
      </c>
      <c r="G23" s="59">
        <f t="shared" si="1"/>
        <v>52.54381375882815</v>
      </c>
    </row>
    <row r="24" spans="1:7" ht="50.25" customHeight="1" thickBot="1">
      <c r="A24" s="17"/>
      <c r="B24" s="17"/>
      <c r="C24" s="17" t="s">
        <v>47</v>
      </c>
      <c r="D24" s="17" t="s">
        <v>16</v>
      </c>
      <c r="E24" s="55">
        <v>49010</v>
      </c>
      <c r="F24" s="55">
        <v>49010</v>
      </c>
      <c r="G24" s="59">
        <f t="shared" si="1"/>
        <v>100</v>
      </c>
    </row>
    <row r="25" spans="1:7" ht="15" thickBot="1">
      <c r="A25" s="18" t="s">
        <v>37</v>
      </c>
      <c r="B25" s="19"/>
      <c r="C25" s="19"/>
      <c r="D25" s="19" t="s">
        <v>18</v>
      </c>
      <c r="E25" s="52">
        <f>E26+E28</f>
        <v>206420</v>
      </c>
      <c r="F25" s="52">
        <f>F26+F28</f>
        <v>135600</v>
      </c>
      <c r="G25" s="65">
        <f t="shared" si="1"/>
        <v>65.69130898168783</v>
      </c>
    </row>
    <row r="26" spans="1:7" ht="18" customHeight="1" thickBot="1">
      <c r="A26" s="12"/>
      <c r="B26" s="13" t="s">
        <v>38</v>
      </c>
      <c r="C26" s="13"/>
      <c r="D26" s="13" t="s">
        <v>19</v>
      </c>
      <c r="E26" s="21">
        <f>E27</f>
        <v>153420</v>
      </c>
      <c r="F26" s="21">
        <f>F27</f>
        <v>82600</v>
      </c>
      <c r="G26" s="59">
        <f t="shared" si="1"/>
        <v>53.839134402294356</v>
      </c>
    </row>
    <row r="27" spans="1:7" ht="45.75" customHeight="1" thickBot="1">
      <c r="A27" s="17"/>
      <c r="B27" s="17"/>
      <c r="C27" s="17" t="s">
        <v>46</v>
      </c>
      <c r="D27" s="17" t="s">
        <v>9</v>
      </c>
      <c r="E27" s="55">
        <v>153420</v>
      </c>
      <c r="F27" s="55">
        <v>82600</v>
      </c>
      <c r="G27" s="59">
        <f t="shared" si="1"/>
        <v>53.839134402294356</v>
      </c>
    </row>
    <row r="28" spans="1:7" ht="17.25" customHeight="1" thickBot="1">
      <c r="A28" s="17"/>
      <c r="B28" s="17">
        <v>75045</v>
      </c>
      <c r="C28" s="17"/>
      <c r="D28" s="17" t="s">
        <v>104</v>
      </c>
      <c r="E28" s="55">
        <f>E29</f>
        <v>53000</v>
      </c>
      <c r="F28" s="55">
        <v>53000</v>
      </c>
      <c r="G28" s="59">
        <f t="shared" si="1"/>
        <v>100</v>
      </c>
    </row>
    <row r="29" spans="1:7" ht="45.75" customHeight="1" thickBot="1">
      <c r="A29" s="17"/>
      <c r="B29" s="17"/>
      <c r="C29" s="17" t="s">
        <v>46</v>
      </c>
      <c r="D29" s="17" t="s">
        <v>9</v>
      </c>
      <c r="E29" s="55">
        <v>53000</v>
      </c>
      <c r="F29" s="55">
        <v>53000</v>
      </c>
      <c r="G29" s="59">
        <f t="shared" si="1"/>
        <v>100</v>
      </c>
    </row>
    <row r="30" spans="1:7" ht="18.75" customHeight="1" thickBot="1">
      <c r="A30" s="18" t="s">
        <v>39</v>
      </c>
      <c r="B30" s="18"/>
      <c r="C30" s="18"/>
      <c r="D30" s="18" t="s">
        <v>20</v>
      </c>
      <c r="E30" s="68">
        <f>E31</f>
        <v>900</v>
      </c>
      <c r="F30" s="68">
        <f>F31</f>
        <v>900</v>
      </c>
      <c r="G30" s="65">
        <f t="shared" si="1"/>
        <v>100</v>
      </c>
    </row>
    <row r="31" spans="1:7" ht="18" customHeight="1" thickBot="1">
      <c r="A31" s="12"/>
      <c r="B31" s="13" t="s">
        <v>40</v>
      </c>
      <c r="C31" s="13"/>
      <c r="D31" s="13" t="s">
        <v>21</v>
      </c>
      <c r="E31" s="21">
        <f>E32</f>
        <v>900</v>
      </c>
      <c r="F31" s="21">
        <f>F32</f>
        <v>900</v>
      </c>
      <c r="G31" s="59">
        <f t="shared" si="1"/>
        <v>100</v>
      </c>
    </row>
    <row r="32" spans="1:7" ht="47.25" customHeight="1" thickBot="1">
      <c r="A32" s="17"/>
      <c r="B32" s="17"/>
      <c r="C32" s="17" t="s">
        <v>46</v>
      </c>
      <c r="D32" s="14" t="s">
        <v>9</v>
      </c>
      <c r="E32" s="55">
        <v>900</v>
      </c>
      <c r="F32" s="55">
        <v>900</v>
      </c>
      <c r="G32" s="59">
        <f t="shared" si="1"/>
        <v>100</v>
      </c>
    </row>
    <row r="33" spans="1:7" s="74" customFormat="1" ht="18" customHeight="1" thickBot="1">
      <c r="A33" s="71">
        <v>754</v>
      </c>
      <c r="B33" s="72"/>
      <c r="C33" s="72"/>
      <c r="D33" s="76" t="s">
        <v>105</v>
      </c>
      <c r="E33" s="73">
        <f>E34</f>
        <v>1000</v>
      </c>
      <c r="F33" s="73">
        <f>F34</f>
        <v>1000</v>
      </c>
      <c r="G33" s="65">
        <f t="shared" si="1"/>
        <v>100</v>
      </c>
    </row>
    <row r="34" spans="1:7" ht="18" customHeight="1" thickBot="1">
      <c r="A34" s="17"/>
      <c r="B34" s="69">
        <v>75414</v>
      </c>
      <c r="C34" s="69"/>
      <c r="D34" s="33" t="s">
        <v>106</v>
      </c>
      <c r="E34" s="70">
        <f>E35</f>
        <v>1000</v>
      </c>
      <c r="F34" s="70">
        <f>F35</f>
        <v>1000</v>
      </c>
      <c r="G34" s="59">
        <f t="shared" si="1"/>
        <v>100</v>
      </c>
    </row>
    <row r="35" spans="1:7" ht="47.25" customHeight="1" thickBot="1">
      <c r="A35" s="17"/>
      <c r="B35" s="69"/>
      <c r="C35" s="17" t="s">
        <v>46</v>
      </c>
      <c r="D35" s="17" t="s">
        <v>9</v>
      </c>
      <c r="E35" s="70">
        <v>1000</v>
      </c>
      <c r="F35" s="70">
        <v>1000</v>
      </c>
      <c r="G35" s="59">
        <f t="shared" si="1"/>
        <v>100</v>
      </c>
    </row>
    <row r="36" spans="1:7" ht="15" thickBot="1">
      <c r="A36" s="18" t="s">
        <v>41</v>
      </c>
      <c r="B36" s="19"/>
      <c r="C36" s="19"/>
      <c r="D36" s="19" t="s">
        <v>22</v>
      </c>
      <c r="E36" s="52">
        <f>E37</f>
        <v>1958000</v>
      </c>
      <c r="F36" s="52">
        <f>F37</f>
        <v>1070040</v>
      </c>
      <c r="G36" s="65">
        <f t="shared" si="1"/>
        <v>54.649642492339126</v>
      </c>
    </row>
    <row r="37" spans="1:7" ht="30.75" customHeight="1" thickBot="1">
      <c r="A37" s="14"/>
      <c r="B37" s="14" t="s">
        <v>42</v>
      </c>
      <c r="C37" s="14"/>
      <c r="D37" s="14" t="s">
        <v>23</v>
      </c>
      <c r="E37" s="56">
        <f>E38</f>
        <v>1958000</v>
      </c>
      <c r="F37" s="56">
        <f>F38</f>
        <v>1070040</v>
      </c>
      <c r="G37" s="59">
        <f t="shared" si="1"/>
        <v>54.649642492339126</v>
      </c>
    </row>
    <row r="38" spans="1:7" ht="43.5" customHeight="1" thickBot="1">
      <c r="A38" s="17"/>
      <c r="B38" s="17"/>
      <c r="C38" s="17" t="s">
        <v>46</v>
      </c>
      <c r="D38" s="17" t="s">
        <v>9</v>
      </c>
      <c r="E38" s="55">
        <v>1958000</v>
      </c>
      <c r="F38" s="55">
        <v>1070040</v>
      </c>
      <c r="G38" s="59">
        <f t="shared" si="1"/>
        <v>54.649642492339126</v>
      </c>
    </row>
    <row r="39" spans="1:7" ht="15.75" thickBot="1">
      <c r="A39" s="14"/>
      <c r="B39" s="15"/>
      <c r="C39" s="15"/>
      <c r="D39" s="19" t="s">
        <v>24</v>
      </c>
      <c r="E39" s="52">
        <f>E8+E11+E14+E25+E33+E36+E30</f>
        <v>2850713</v>
      </c>
      <c r="F39" s="52">
        <f>F8+F11+F14+F25+F30+F36+F33</f>
        <v>1609803</v>
      </c>
      <c r="G39" s="65">
        <f t="shared" si="1"/>
        <v>56.470188335339266</v>
      </c>
    </row>
  </sheetData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7"/>
  <sheetViews>
    <sheetView workbookViewId="0" topLeftCell="A4">
      <selection activeCell="G14" sqref="G14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78" t="s">
        <v>93</v>
      </c>
      <c r="B4" s="79"/>
      <c r="C4" s="79"/>
    </row>
    <row r="5" ht="13.5" thickBot="1">
      <c r="F5" t="s">
        <v>92</v>
      </c>
    </row>
    <row r="6" spans="1:6" ht="17.25" customHeight="1">
      <c r="A6" s="22"/>
      <c r="B6" s="24"/>
      <c r="C6" s="26"/>
      <c r="D6" s="26"/>
      <c r="E6" s="26"/>
      <c r="F6" s="26"/>
    </row>
    <row r="7" spans="1:6" ht="13.5" customHeight="1">
      <c r="A7" s="23" t="s">
        <v>0</v>
      </c>
      <c r="B7" s="25" t="s">
        <v>1</v>
      </c>
      <c r="C7" s="27" t="s">
        <v>3</v>
      </c>
      <c r="D7" s="27" t="s">
        <v>4</v>
      </c>
      <c r="E7" s="27" t="s">
        <v>94</v>
      </c>
      <c r="F7" s="27" t="s">
        <v>5</v>
      </c>
    </row>
    <row r="8" spans="1:6" ht="16.5" thickBot="1">
      <c r="A8" s="3"/>
      <c r="B8" s="6"/>
      <c r="C8" s="6"/>
      <c r="D8" s="28" t="s">
        <v>98</v>
      </c>
      <c r="E8" s="28" t="s">
        <v>99</v>
      </c>
      <c r="F8" s="28" t="s">
        <v>48</v>
      </c>
    </row>
    <row r="9" spans="1:6" ht="16.5" thickBot="1">
      <c r="A9" s="29" t="s">
        <v>25</v>
      </c>
      <c r="B9" s="28" t="s">
        <v>26</v>
      </c>
      <c r="C9" s="28" t="s">
        <v>27</v>
      </c>
      <c r="D9" s="28">
        <v>4</v>
      </c>
      <c r="E9" s="28" t="s">
        <v>29</v>
      </c>
      <c r="F9" s="28" t="s">
        <v>30</v>
      </c>
    </row>
    <row r="10" spans="1:6" ht="16.5" thickBot="1">
      <c r="A10" s="30" t="s">
        <v>44</v>
      </c>
      <c r="B10" s="31"/>
      <c r="C10" s="31" t="s">
        <v>49</v>
      </c>
      <c r="D10" s="39">
        <v>10000</v>
      </c>
      <c r="E10" s="102" t="str">
        <f>E11</f>
        <v>-</v>
      </c>
      <c r="F10" s="61">
        <v>0</v>
      </c>
    </row>
    <row r="11" spans="1:6" ht="16.5" thickBot="1">
      <c r="A11" s="32"/>
      <c r="B11" s="33" t="s">
        <v>45</v>
      </c>
      <c r="C11" s="33" t="s">
        <v>50</v>
      </c>
      <c r="D11" s="40">
        <v>10000</v>
      </c>
      <c r="E11" s="38" t="str">
        <f>E12</f>
        <v>-</v>
      </c>
      <c r="F11" s="61">
        <v>0</v>
      </c>
    </row>
    <row r="12" spans="1:6" ht="16.5" thickBot="1">
      <c r="A12" s="32"/>
      <c r="B12" s="33"/>
      <c r="C12" s="33" t="s">
        <v>51</v>
      </c>
      <c r="D12" s="40">
        <v>10000</v>
      </c>
      <c r="E12" s="38" t="s">
        <v>17</v>
      </c>
      <c r="F12" s="61">
        <v>0</v>
      </c>
    </row>
    <row r="13" spans="1:6" ht="16.5" thickBot="1">
      <c r="A13" s="30" t="s">
        <v>31</v>
      </c>
      <c r="B13" s="31"/>
      <c r="C13" s="31" t="s">
        <v>10</v>
      </c>
      <c r="D13" s="39">
        <f>D14</f>
        <v>160563</v>
      </c>
      <c r="E13" s="39">
        <f>E14</f>
        <v>123063</v>
      </c>
      <c r="F13" s="61">
        <f>((E13/D13)*100)</f>
        <v>76.6446815268773</v>
      </c>
    </row>
    <row r="14" spans="1:6" ht="16.5" thickBot="1">
      <c r="A14" s="32"/>
      <c r="B14" s="33" t="s">
        <v>32</v>
      </c>
      <c r="C14" s="33" t="s">
        <v>52</v>
      </c>
      <c r="D14" s="40">
        <f>D15</f>
        <v>160563</v>
      </c>
      <c r="E14" s="40">
        <f>E15</f>
        <v>123063</v>
      </c>
      <c r="F14" s="61">
        <f aca="true" t="shared" si="0" ref="F14:F47">((E14/D14)*100)</f>
        <v>76.6446815268773</v>
      </c>
    </row>
    <row r="15" spans="1:6" ht="16.5" thickBot="1">
      <c r="A15" s="32"/>
      <c r="B15" s="33"/>
      <c r="C15" s="33" t="s">
        <v>51</v>
      </c>
      <c r="D15" s="40">
        <v>160563</v>
      </c>
      <c r="E15" s="40">
        <v>123063</v>
      </c>
      <c r="F15" s="61">
        <f t="shared" si="0"/>
        <v>76.6446815268773</v>
      </c>
    </row>
    <row r="16" spans="1:6" ht="16.5" thickBot="1">
      <c r="A16" s="32"/>
      <c r="B16" s="33"/>
      <c r="C16" s="33" t="s">
        <v>53</v>
      </c>
      <c r="D16" s="40">
        <v>2700</v>
      </c>
      <c r="E16" s="40">
        <v>1501</v>
      </c>
      <c r="F16" s="61">
        <f t="shared" si="0"/>
        <v>55.592592592592595</v>
      </c>
    </row>
    <row r="17" spans="1:6" ht="16.5" thickBot="1">
      <c r="A17" s="30" t="s">
        <v>33</v>
      </c>
      <c r="B17" s="31"/>
      <c r="C17" s="31" t="s">
        <v>54</v>
      </c>
      <c r="D17" s="39">
        <f>D18+D20+D22+D24</f>
        <v>513830</v>
      </c>
      <c r="E17" s="39">
        <f>E20+E22+E18+E24</f>
        <v>251088</v>
      </c>
      <c r="F17" s="61">
        <f t="shared" si="0"/>
        <v>48.865967343284744</v>
      </c>
    </row>
    <row r="18" spans="1:6" ht="16.5" thickBot="1">
      <c r="A18" s="30"/>
      <c r="B18" s="60">
        <v>71012</v>
      </c>
      <c r="C18" s="33" t="s">
        <v>85</v>
      </c>
      <c r="D18" s="40">
        <f>D19</f>
        <v>120000</v>
      </c>
      <c r="E18" s="40">
        <f>E19</f>
        <v>45000</v>
      </c>
      <c r="F18" s="61">
        <f t="shared" si="0"/>
        <v>37.5</v>
      </c>
    </row>
    <row r="19" spans="1:6" ht="16.5" thickBot="1">
      <c r="A19" s="30"/>
      <c r="B19" s="31"/>
      <c r="C19" s="33" t="s">
        <v>51</v>
      </c>
      <c r="D19" s="40">
        <v>120000</v>
      </c>
      <c r="E19" s="40">
        <v>45000</v>
      </c>
      <c r="F19" s="61">
        <f t="shared" si="0"/>
        <v>37.5</v>
      </c>
    </row>
    <row r="20" spans="1:6" ht="16.5" thickBot="1">
      <c r="A20" s="32"/>
      <c r="B20" s="33" t="s">
        <v>34</v>
      </c>
      <c r="C20" s="33" t="s">
        <v>13</v>
      </c>
      <c r="D20" s="40">
        <f>D21</f>
        <v>25000</v>
      </c>
      <c r="E20" s="40">
        <f>E21</f>
        <v>12500</v>
      </c>
      <c r="F20" s="61">
        <f t="shared" si="0"/>
        <v>50</v>
      </c>
    </row>
    <row r="21" spans="1:6" ht="16.5" thickBot="1">
      <c r="A21" s="32"/>
      <c r="B21" s="33"/>
      <c r="C21" s="33" t="s">
        <v>51</v>
      </c>
      <c r="D21" s="40">
        <v>25000</v>
      </c>
      <c r="E21" s="40">
        <v>12500</v>
      </c>
      <c r="F21" s="61">
        <f t="shared" si="0"/>
        <v>50</v>
      </c>
    </row>
    <row r="22" spans="1:6" ht="16.5" thickBot="1">
      <c r="A22" s="32"/>
      <c r="B22" s="33" t="s">
        <v>35</v>
      </c>
      <c r="C22" s="33" t="s">
        <v>14</v>
      </c>
      <c r="D22" s="40">
        <f>D23</f>
        <v>13980</v>
      </c>
      <c r="E22" s="38">
        <f>E23</f>
        <v>6990</v>
      </c>
      <c r="F22" s="61">
        <f t="shared" si="0"/>
        <v>50</v>
      </c>
    </row>
    <row r="23" spans="1:6" ht="16.5" thickBot="1">
      <c r="A23" s="32"/>
      <c r="B23" s="33"/>
      <c r="C23" s="33" t="s">
        <v>51</v>
      </c>
      <c r="D23" s="40">
        <v>13980</v>
      </c>
      <c r="E23" s="38">
        <v>6990</v>
      </c>
      <c r="F23" s="61">
        <f t="shared" si="0"/>
        <v>50</v>
      </c>
    </row>
    <row r="24" spans="1:6" ht="16.5" thickBot="1">
      <c r="A24" s="32"/>
      <c r="B24" s="33" t="s">
        <v>36</v>
      </c>
      <c r="C24" s="33" t="s">
        <v>55</v>
      </c>
      <c r="D24" s="40">
        <v>354850</v>
      </c>
      <c r="E24" s="40">
        <v>186598</v>
      </c>
      <c r="F24" s="61">
        <f t="shared" si="0"/>
        <v>52.58503593067493</v>
      </c>
    </row>
    <row r="25" spans="1:6" ht="16.5" thickBot="1">
      <c r="A25" s="32"/>
      <c r="B25" s="33"/>
      <c r="C25" s="33" t="s">
        <v>51</v>
      </c>
      <c r="D25" s="40">
        <f>D24-D27</f>
        <v>305840</v>
      </c>
      <c r="E25" s="40">
        <f>E24-E27</f>
        <v>137588</v>
      </c>
      <c r="F25" s="61">
        <f t="shared" si="0"/>
        <v>44.986921266021454</v>
      </c>
    </row>
    <row r="26" spans="1:6" ht="16.5" thickBot="1">
      <c r="A26" s="32"/>
      <c r="B26" s="33"/>
      <c r="C26" s="33" t="s">
        <v>53</v>
      </c>
      <c r="D26" s="40">
        <v>230000</v>
      </c>
      <c r="E26" s="40">
        <v>113224</v>
      </c>
      <c r="F26" s="61">
        <f t="shared" si="0"/>
        <v>49.22782608695652</v>
      </c>
    </row>
    <row r="27" spans="1:6" ht="16.5" thickBot="1">
      <c r="A27" s="32"/>
      <c r="B27" s="33"/>
      <c r="C27" s="33" t="s">
        <v>56</v>
      </c>
      <c r="D27" s="40">
        <v>49010</v>
      </c>
      <c r="E27" s="40">
        <v>49010</v>
      </c>
      <c r="F27" s="61">
        <f t="shared" si="0"/>
        <v>100</v>
      </c>
    </row>
    <row r="28" spans="1:6" ht="16.5" thickBot="1">
      <c r="A28" s="30" t="s">
        <v>37</v>
      </c>
      <c r="B28" s="31"/>
      <c r="C28" s="31" t="s">
        <v>57</v>
      </c>
      <c r="D28" s="39">
        <f>D29+D32</f>
        <v>206420</v>
      </c>
      <c r="E28" s="39">
        <f>E29+E32</f>
        <v>134583</v>
      </c>
      <c r="F28" s="61">
        <f t="shared" si="0"/>
        <v>65.19862416432515</v>
      </c>
    </row>
    <row r="29" spans="1:6" ht="16.5" thickBot="1">
      <c r="A29" s="32"/>
      <c r="B29" s="33" t="s">
        <v>38</v>
      </c>
      <c r="C29" s="33" t="s">
        <v>19</v>
      </c>
      <c r="D29" s="40">
        <f>D30</f>
        <v>153420</v>
      </c>
      <c r="E29" s="40">
        <f>E30</f>
        <v>81583</v>
      </c>
      <c r="F29" s="61">
        <f t="shared" si="0"/>
        <v>53.17624820753487</v>
      </c>
    </row>
    <row r="30" spans="1:6" ht="16.5" thickBot="1">
      <c r="A30" s="34"/>
      <c r="B30" s="35"/>
      <c r="C30" s="35" t="s">
        <v>51</v>
      </c>
      <c r="D30" s="41">
        <f>D31</f>
        <v>153420</v>
      </c>
      <c r="E30" s="41">
        <f>E31</f>
        <v>81583</v>
      </c>
      <c r="F30" s="67">
        <f t="shared" si="0"/>
        <v>53.17624820753487</v>
      </c>
    </row>
    <row r="31" spans="1:6" ht="16.5" thickBot="1">
      <c r="A31" s="34"/>
      <c r="B31" s="35"/>
      <c r="C31" s="35" t="s">
        <v>53</v>
      </c>
      <c r="D31" s="41">
        <v>153420</v>
      </c>
      <c r="E31" s="41">
        <v>81583</v>
      </c>
      <c r="F31" s="64">
        <f t="shared" si="0"/>
        <v>53.17624820753487</v>
      </c>
    </row>
    <row r="32" spans="1:6" ht="16.5" thickBot="1">
      <c r="A32" s="32"/>
      <c r="B32" s="33">
        <v>75045</v>
      </c>
      <c r="C32" s="33" t="s">
        <v>104</v>
      </c>
      <c r="D32" s="40">
        <v>53000</v>
      </c>
      <c r="E32" s="40">
        <f>E33</f>
        <v>53000</v>
      </c>
      <c r="F32" s="64">
        <f t="shared" si="0"/>
        <v>100</v>
      </c>
    </row>
    <row r="33" spans="1:6" ht="16.5" thickBot="1">
      <c r="A33" s="32"/>
      <c r="B33" s="33"/>
      <c r="C33" s="35" t="s">
        <v>51</v>
      </c>
      <c r="D33" s="40">
        <v>53000</v>
      </c>
      <c r="E33" s="40">
        <v>53000</v>
      </c>
      <c r="F33" s="64">
        <f t="shared" si="0"/>
        <v>100</v>
      </c>
    </row>
    <row r="34" spans="1:6" ht="16.5" thickBot="1">
      <c r="A34" s="32"/>
      <c r="B34" s="33"/>
      <c r="C34" s="35" t="s">
        <v>53</v>
      </c>
      <c r="D34" s="40">
        <v>13881</v>
      </c>
      <c r="E34" s="40">
        <v>13881</v>
      </c>
      <c r="F34" s="64">
        <f t="shared" si="0"/>
        <v>100</v>
      </c>
    </row>
    <row r="35" spans="1:6" ht="16.5" thickBot="1">
      <c r="A35" s="30" t="s">
        <v>39</v>
      </c>
      <c r="B35" s="33"/>
      <c r="C35" s="10" t="s">
        <v>20</v>
      </c>
      <c r="D35" s="39">
        <f>D36</f>
        <v>900</v>
      </c>
      <c r="E35" s="39">
        <f>E36</f>
        <v>390</v>
      </c>
      <c r="F35" s="61">
        <f t="shared" si="0"/>
        <v>43.333333333333336</v>
      </c>
    </row>
    <row r="36" spans="1:6" ht="16.5" thickBot="1">
      <c r="A36" s="32"/>
      <c r="B36" s="33" t="s">
        <v>40</v>
      </c>
      <c r="C36" s="13" t="s">
        <v>21</v>
      </c>
      <c r="D36" s="40">
        <f>D37</f>
        <v>900</v>
      </c>
      <c r="E36" s="40">
        <f>E37</f>
        <v>390</v>
      </c>
      <c r="F36" s="61">
        <f t="shared" si="0"/>
        <v>43.333333333333336</v>
      </c>
    </row>
    <row r="37" spans="1:6" ht="16.5" thickBot="1">
      <c r="A37" s="32"/>
      <c r="B37" s="33"/>
      <c r="C37" s="33" t="s">
        <v>51</v>
      </c>
      <c r="D37" s="40">
        <v>900</v>
      </c>
      <c r="E37" s="40">
        <v>390</v>
      </c>
      <c r="F37" s="61">
        <f t="shared" si="0"/>
        <v>43.333333333333336</v>
      </c>
    </row>
    <row r="38" spans="1:6" ht="16.5" thickBot="1">
      <c r="A38" s="75">
        <v>754</v>
      </c>
      <c r="B38" s="76"/>
      <c r="C38" s="76" t="s">
        <v>105</v>
      </c>
      <c r="D38" s="77">
        <v>1000</v>
      </c>
      <c r="E38" s="77">
        <v>0</v>
      </c>
      <c r="F38" s="61">
        <f t="shared" si="0"/>
        <v>0</v>
      </c>
    </row>
    <row r="39" spans="1:6" ht="16.5" thickBot="1">
      <c r="A39" s="32"/>
      <c r="B39" s="60">
        <v>75414</v>
      </c>
      <c r="C39" s="33" t="s">
        <v>106</v>
      </c>
      <c r="D39" s="40">
        <v>1000</v>
      </c>
      <c r="E39" s="40">
        <v>0</v>
      </c>
      <c r="F39" s="61">
        <f t="shared" si="0"/>
        <v>0</v>
      </c>
    </row>
    <row r="40" spans="1:6" ht="16.5" thickBot="1">
      <c r="A40" s="32"/>
      <c r="B40" s="33"/>
      <c r="C40" s="33" t="s">
        <v>51</v>
      </c>
      <c r="D40" s="40">
        <v>1000</v>
      </c>
      <c r="E40" s="40">
        <v>0</v>
      </c>
      <c r="F40" s="61">
        <f t="shared" si="0"/>
        <v>0</v>
      </c>
    </row>
    <row r="41" spans="1:6" ht="15.75" customHeight="1" thickBot="1">
      <c r="A41" s="30" t="s">
        <v>41</v>
      </c>
      <c r="B41" s="31"/>
      <c r="C41" s="31" t="s">
        <v>58</v>
      </c>
      <c r="D41" s="39">
        <f>D42</f>
        <v>1958000</v>
      </c>
      <c r="E41" s="39">
        <f>E42</f>
        <v>1060746</v>
      </c>
      <c r="F41" s="61">
        <f t="shared" si="0"/>
        <v>54.174974463738515</v>
      </c>
    </row>
    <row r="42" spans="1:6" ht="32.25" customHeight="1" thickBot="1">
      <c r="A42" s="22"/>
      <c r="B42" s="22" t="s">
        <v>42</v>
      </c>
      <c r="C42" s="22" t="s">
        <v>23</v>
      </c>
      <c r="D42" s="62">
        <f>D43</f>
        <v>1958000</v>
      </c>
      <c r="E42" s="62">
        <f>E43</f>
        <v>1060746</v>
      </c>
      <c r="F42" s="61">
        <f t="shared" si="0"/>
        <v>54.174974463738515</v>
      </c>
    </row>
    <row r="43" spans="1:6" ht="16.5" thickBot="1">
      <c r="A43" s="34"/>
      <c r="B43" s="35"/>
      <c r="C43" s="35" t="s">
        <v>51</v>
      </c>
      <c r="D43" s="41">
        <v>1958000</v>
      </c>
      <c r="E43" s="41">
        <v>1060746</v>
      </c>
      <c r="F43" s="61">
        <f t="shared" si="0"/>
        <v>54.174974463738515</v>
      </c>
    </row>
    <row r="44" spans="1:6" ht="14.25" customHeight="1" thickBot="1">
      <c r="A44" s="30"/>
      <c r="B44" s="31"/>
      <c r="C44" s="31" t="s">
        <v>59</v>
      </c>
      <c r="D44" s="39">
        <f>D10+D13+D17+D28+D35+D41+D38</f>
        <v>2850713</v>
      </c>
      <c r="E44" s="39">
        <f>E13+E17+E28+E35+E41</f>
        <v>1569870</v>
      </c>
      <c r="F44" s="61">
        <f t="shared" si="0"/>
        <v>55.0693808882199</v>
      </c>
    </row>
    <row r="45" spans="1:6" ht="18" customHeight="1" thickBot="1">
      <c r="A45" s="32"/>
      <c r="B45" s="33"/>
      <c r="C45" s="33" t="s">
        <v>60</v>
      </c>
      <c r="D45" s="40">
        <f>D12+D15+D19+D21+D23+D25+D30+D33+D37+D40+D43</f>
        <v>2801703</v>
      </c>
      <c r="E45" s="40">
        <f>E15+E19+E21+E23+E25+E30+E33+E37+E43</f>
        <v>1520860</v>
      </c>
      <c r="F45" s="61">
        <f t="shared" si="0"/>
        <v>54.283412624393094</v>
      </c>
    </row>
    <row r="46" spans="1:6" ht="16.5" thickBot="1">
      <c r="A46" s="32"/>
      <c r="B46" s="33"/>
      <c r="C46" s="33" t="s">
        <v>61</v>
      </c>
      <c r="D46" s="40">
        <f>D16+D26+D31+D34</f>
        <v>400001</v>
      </c>
      <c r="E46" s="40">
        <f>E16+E26+E31+E34</f>
        <v>210189</v>
      </c>
      <c r="F46" s="61">
        <f t="shared" si="0"/>
        <v>52.547118632203414</v>
      </c>
    </row>
    <row r="47" spans="1:6" ht="16.5" thickBot="1">
      <c r="A47" s="32"/>
      <c r="B47" s="33"/>
      <c r="C47" s="33" t="s">
        <v>62</v>
      </c>
      <c r="D47" s="40">
        <f>D27</f>
        <v>49010</v>
      </c>
      <c r="E47" s="40">
        <v>49010</v>
      </c>
      <c r="F47" s="61">
        <f t="shared" si="0"/>
        <v>100</v>
      </c>
    </row>
  </sheetData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2">
      <selection activeCell="E19" sqref="E19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8" t="s">
        <v>89</v>
      </c>
      <c r="B3" s="79"/>
      <c r="C3" s="79"/>
      <c r="D3" s="79"/>
      <c r="E3" s="79"/>
      <c r="F3" s="79"/>
      <c r="G3" s="79"/>
      <c r="H3" s="79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90" t="s">
        <v>103</v>
      </c>
      <c r="G6" s="86" t="s">
        <v>63</v>
      </c>
      <c r="H6" s="87"/>
    </row>
    <row r="7" spans="1:8" ht="9" customHeight="1" thickBot="1">
      <c r="A7" s="43"/>
      <c r="B7" s="42"/>
      <c r="C7" s="42"/>
      <c r="D7" s="42"/>
      <c r="E7" s="100" t="s">
        <v>102</v>
      </c>
      <c r="F7" s="80"/>
      <c r="G7" s="88"/>
      <c r="H7" s="89"/>
    </row>
    <row r="8" spans="1:8" ht="15">
      <c r="A8" s="43" t="s">
        <v>0</v>
      </c>
      <c r="B8" s="42" t="s">
        <v>1</v>
      </c>
      <c r="C8" s="80" t="s">
        <v>2</v>
      </c>
      <c r="D8" s="80" t="s">
        <v>3</v>
      </c>
      <c r="E8" s="100"/>
      <c r="F8" s="80"/>
      <c r="G8" s="84" t="s">
        <v>91</v>
      </c>
      <c r="H8" s="90" t="s">
        <v>64</v>
      </c>
    </row>
    <row r="9" spans="1:8" ht="15" customHeight="1" thickBot="1">
      <c r="A9" s="44"/>
      <c r="B9" s="45"/>
      <c r="C9" s="81"/>
      <c r="D9" s="81"/>
      <c r="E9" s="101"/>
      <c r="F9" s="81"/>
      <c r="G9" s="85"/>
      <c r="H9" s="81"/>
    </row>
    <row r="10" spans="1:8" ht="11.25" customHeight="1" thickBot="1">
      <c r="A10" s="49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</row>
    <row r="11" spans="1:8" ht="18.75" customHeight="1" thickBot="1">
      <c r="A11" s="46">
        <v>700</v>
      </c>
      <c r="B11" s="10"/>
      <c r="C11" s="10"/>
      <c r="D11" s="10" t="s">
        <v>71</v>
      </c>
      <c r="E11" s="53">
        <f>E12</f>
        <v>608000</v>
      </c>
      <c r="F11" s="66">
        <f>F12</f>
        <v>1037207</v>
      </c>
      <c r="G11" s="66">
        <f>G12</f>
        <v>773189</v>
      </c>
      <c r="H11" s="66">
        <f>H12</f>
        <v>257007</v>
      </c>
    </row>
    <row r="12" spans="1:8" ht="17.25" customHeight="1" thickBot="1">
      <c r="A12" s="12"/>
      <c r="B12" s="13">
        <v>70005</v>
      </c>
      <c r="C12" s="13"/>
      <c r="D12" s="13" t="s">
        <v>52</v>
      </c>
      <c r="E12" s="54">
        <f>E13+E14+E15+E16+E17+E18</f>
        <v>608000</v>
      </c>
      <c r="F12" s="54">
        <f>F13+F14+F15+F16+F17+F18+F19</f>
        <v>1037207</v>
      </c>
      <c r="G12" s="54">
        <f>G13+G14+G15+G16+G17+G18+G19</f>
        <v>773189</v>
      </c>
      <c r="H12" s="54">
        <f>H13+H14+H15+H16+H17+H18+H19</f>
        <v>257007</v>
      </c>
    </row>
    <row r="13" spans="1:8" ht="30.75" thickBot="1">
      <c r="A13" s="12"/>
      <c r="B13" s="13"/>
      <c r="C13" s="13" t="s">
        <v>81</v>
      </c>
      <c r="D13" s="13" t="s">
        <v>72</v>
      </c>
      <c r="E13" s="21">
        <v>518000</v>
      </c>
      <c r="F13" s="21">
        <v>703291</v>
      </c>
      <c r="G13" s="21">
        <v>526085</v>
      </c>
      <c r="H13" s="21">
        <v>175362</v>
      </c>
    </row>
    <row r="14" spans="1:8" ht="45" customHeight="1" thickBot="1">
      <c r="A14" s="12"/>
      <c r="B14" s="13"/>
      <c r="C14" s="13" t="s">
        <v>82</v>
      </c>
      <c r="D14" s="48" t="s">
        <v>90</v>
      </c>
      <c r="E14" s="21">
        <v>10000</v>
      </c>
      <c r="F14" s="21">
        <v>22977</v>
      </c>
      <c r="G14" s="21">
        <v>17233</v>
      </c>
      <c r="H14" s="21">
        <v>5744</v>
      </c>
    </row>
    <row r="15" spans="1:8" ht="33.75" customHeight="1" thickBot="1">
      <c r="A15" s="12"/>
      <c r="B15" s="13"/>
      <c r="C15" s="13" t="s">
        <v>83</v>
      </c>
      <c r="D15" s="13" t="s">
        <v>73</v>
      </c>
      <c r="E15" s="21">
        <v>35000</v>
      </c>
      <c r="F15" s="21">
        <v>35205</v>
      </c>
      <c r="G15" s="21">
        <v>22528</v>
      </c>
      <c r="H15" s="21">
        <v>7509</v>
      </c>
    </row>
    <row r="16" spans="1:8" ht="33" customHeight="1" thickBot="1">
      <c r="A16" s="12"/>
      <c r="B16" s="13"/>
      <c r="C16" s="13" t="s">
        <v>84</v>
      </c>
      <c r="D16" s="13" t="s">
        <v>74</v>
      </c>
      <c r="E16" s="21">
        <v>28000</v>
      </c>
      <c r="F16" s="21">
        <v>246329</v>
      </c>
      <c r="G16" s="21">
        <v>184747</v>
      </c>
      <c r="H16" s="21">
        <v>61582</v>
      </c>
    </row>
    <row r="17" spans="1:8" ht="21" customHeight="1" thickBot="1">
      <c r="A17" s="12"/>
      <c r="B17" s="13"/>
      <c r="C17" s="13" t="s">
        <v>79</v>
      </c>
      <c r="D17" s="13" t="s">
        <v>67</v>
      </c>
      <c r="E17" s="21">
        <v>15000</v>
      </c>
      <c r="F17" s="21">
        <v>26694</v>
      </c>
      <c r="G17" s="21">
        <v>20021</v>
      </c>
      <c r="H17" s="21">
        <v>6674</v>
      </c>
    </row>
    <row r="18" spans="1:8" ht="21" customHeight="1" thickBot="1">
      <c r="A18" s="12"/>
      <c r="B18" s="13"/>
      <c r="C18" s="13" t="s">
        <v>87</v>
      </c>
      <c r="D18" s="13" t="s">
        <v>88</v>
      </c>
      <c r="E18" s="21">
        <v>2000</v>
      </c>
      <c r="F18" s="21">
        <v>2639</v>
      </c>
      <c r="G18" s="21">
        <v>2507</v>
      </c>
      <c r="H18" s="21">
        <v>132</v>
      </c>
    </row>
    <row r="19" spans="1:8" ht="21" customHeight="1" thickBot="1">
      <c r="A19" s="12"/>
      <c r="B19" s="13"/>
      <c r="C19" s="13" t="s">
        <v>95</v>
      </c>
      <c r="D19" s="13" t="s">
        <v>96</v>
      </c>
      <c r="E19" s="21"/>
      <c r="F19" s="21">
        <v>72</v>
      </c>
      <c r="G19" s="21">
        <v>68</v>
      </c>
      <c r="H19" s="21">
        <v>4</v>
      </c>
    </row>
    <row r="20" spans="1:8" ht="15.75" thickBot="1">
      <c r="A20" s="12"/>
      <c r="B20" s="13"/>
      <c r="C20" s="13"/>
      <c r="D20" s="10" t="s">
        <v>75</v>
      </c>
      <c r="E20" s="53">
        <f>SUM(E13:E19)</f>
        <v>608000</v>
      </c>
      <c r="F20" s="53">
        <f>SUM(F13:F19)</f>
        <v>1037207</v>
      </c>
      <c r="G20" s="53">
        <f>SUM(G13:G19)</f>
        <v>773189</v>
      </c>
      <c r="H20" s="53">
        <f>SUM(H13:H19)</f>
        <v>257007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2008-08-13T10:43:08Z</cp:lastPrinted>
  <dcterms:created xsi:type="dcterms:W3CDTF">2005-11-08T12:36:18Z</dcterms:created>
  <dcterms:modified xsi:type="dcterms:W3CDTF">2008-08-18T08:59:32Z</dcterms:modified>
  <cp:category/>
  <cp:version/>
  <cp:contentType/>
  <cp:contentStatus/>
</cp:coreProperties>
</file>