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Budżet 2008 projekt 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<sst xmlns="http://schemas.openxmlformats.org/spreadsheetml/2006/main" count="58" uniqueCount="52">
  <si>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w złotych</t>
  </si>
  <si>
    <t>Wyszczególnienie</t>
  </si>
  <si>
    <t>A.</t>
  </si>
  <si>
    <t>Zobowiązania wg tytułów dłużnych : (A1+A2+A3)</t>
  </si>
  <si>
    <t>A1</t>
  </si>
  <si>
    <t>Zaciągnięte zobowiązania:</t>
  </si>
  <si>
    <t>A1a</t>
  </si>
  <si>
    <t>pożyczki</t>
  </si>
  <si>
    <t>A1b</t>
  </si>
  <si>
    <t>kredyty</t>
  </si>
  <si>
    <t>A1c</t>
  </si>
  <si>
    <t>emisje obligacji</t>
  </si>
  <si>
    <t>A2</t>
  </si>
  <si>
    <t>Planowane w roku budżetowym (bez prefinans.):</t>
  </si>
  <si>
    <t>A2a</t>
  </si>
  <si>
    <t>A2b</t>
  </si>
  <si>
    <t>A2c</t>
  </si>
  <si>
    <t>A3</t>
  </si>
  <si>
    <t>Pożyczki, kredyty i obligacje na prefinansowanie:</t>
  </si>
  <si>
    <t>A3a</t>
  </si>
  <si>
    <t>zaciągnięte zobowiązania</t>
  </si>
  <si>
    <t>A3b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</si>
  <si>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</si>
  <si>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</si>
  <si>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</si>
  <si>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</si>
  <si>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</si>
  <si>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</si>
  <si>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</si>
  <si>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B1b</t>
  </si>
  <si>
    <t>kredytów</t>
  </si>
  <si>
    <t>B1c</t>
  </si>
  <si>
    <t>wykup obligacji</t>
  </si>
  <si>
    <t>B1d</t>
  </si>
  <si>
    <t>zobowiązań z tytułu udzielonych poręczeń</t>
  </si>
  <si>
    <t>B2</t>
  </si>
  <si>
    <t>Spłata zobowiązań z tytułu prefinansowania</t>
  </si>
  <si>
    <t>B3</t>
  </si>
  <si>
    <t>Spłata odsetek i dyskonta</t>
  </si>
  <si>
    <t>Dochody budżetowe</t>
  </si>
  <si>
    <t>D</t>
  </si>
  <si>
    <t>Wydatki budżetowe</t>
  </si>
  <si>
    <t xml:space="preserve">E </t>
  </si>
  <si>
    <t>Wynik finansowy (C - D )</t>
  </si>
  <si>
    <t>F1</t>
  </si>
  <si>
    <t>Relacja długu do dochodów po uwzględnieniu wyłączeń (art..170 ust.3 uofp)</t>
  </si>
  <si>
    <t>Relacja spłaty zadłużenia do dochodów po uwzględnieniu wyłączeń (art. 169 ust.3 uofp)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</si>
  <si>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</si>
  <si>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t>2007 p.w.</t>
  </si>
  <si>
    <t>PROGNOZA DŁUGU POWIATU JELENIOGÓRSKIEGO NA KONIEC ROKU BUDŻETOWEGO NA LATA 2008 - 2020</t>
  </si>
  <si>
    <r>
      <t>Relacja długu do dochodów (art. 170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</si>
  <si>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r>
      <t>Relacja spłaty zadłużenia do dochodów (art.169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</si>
</sst>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0"/>
    </font>
    <font>
      <vertAlign val="superscript"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0" fontId="5" fillId="0" borderId="11" xfId="52" applyNumberFormat="1" applyFont="1" applyBorder="1" applyAlignment="1">
      <alignment horizontal="right" wrapText="1"/>
    </xf>
    <xf numFmtId="10" fontId="5" fillId="0" borderId="12" xfId="52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.57421875" style="3" customWidth="1"/>
    <col min="2" max="2" width="29.57421875" style="2" customWidth="1"/>
    <col min="3" max="16" width="7.7109375" style="2" customWidth="1"/>
    <col min="17" max="16384" width="9.140625" style="2" customWidth="1"/>
  </cols>
  <sheetData>
    <row r="1" spans="1:16" ht="12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2">
      <c r="P3" s="3" t="s">
        <v>0</v>
      </c>
    </row>
    <row r="4" spans="1:16" ht="15" customHeight="1">
      <c r="A4" s="4"/>
      <c r="B4" s="11" t="s">
        <v>1</v>
      </c>
      <c r="C4" s="11" t="s">
        <v>48</v>
      </c>
      <c r="D4" s="11">
        <v>2008</v>
      </c>
      <c r="E4" s="11">
        <v>2009</v>
      </c>
      <c r="F4" s="11">
        <v>2010</v>
      </c>
      <c r="G4" s="11">
        <v>2011</v>
      </c>
      <c r="H4" s="11">
        <v>2012</v>
      </c>
      <c r="I4" s="11">
        <v>2013</v>
      </c>
      <c r="J4" s="11">
        <v>2014</v>
      </c>
      <c r="K4" s="11">
        <v>2015</v>
      </c>
      <c r="L4" s="11">
        <v>2016</v>
      </c>
      <c r="M4" s="11">
        <v>2017</v>
      </c>
      <c r="N4" s="11">
        <v>2018</v>
      </c>
      <c r="O4" s="11">
        <v>2019</v>
      </c>
      <c r="P4" s="11">
        <v>2020</v>
      </c>
    </row>
    <row r="5" spans="1:22" s="8" customFormat="1" ht="15" customHeight="1">
      <c r="A5" s="5" t="s">
        <v>2</v>
      </c>
      <c r="B5" s="12" t="s">
        <v>3</v>
      </c>
      <c r="C5" s="14">
        <f>SUM(C6+C14)</f>
        <v>21737003</v>
      </c>
      <c r="D5" s="14">
        <f>SUM(D6+D10)</f>
        <v>25080925</v>
      </c>
      <c r="E5" s="14">
        <f aca="true" t="shared" si="0" ref="E5:P5">SUM(E6+E10+E14)</f>
        <v>22754945</v>
      </c>
      <c r="F5" s="14">
        <f t="shared" si="0"/>
        <v>20430525</v>
      </c>
      <c r="G5" s="14">
        <f t="shared" si="0"/>
        <v>17906105</v>
      </c>
      <c r="H5" s="14">
        <f t="shared" si="0"/>
        <v>15400000</v>
      </c>
      <c r="I5" s="14">
        <f t="shared" si="0"/>
        <v>12850000</v>
      </c>
      <c r="J5" s="14">
        <f t="shared" si="0"/>
        <v>10150000</v>
      </c>
      <c r="K5" s="14">
        <f t="shared" si="0"/>
        <v>7500000</v>
      </c>
      <c r="L5" s="14">
        <f t="shared" si="0"/>
        <v>5500000</v>
      </c>
      <c r="M5" s="14">
        <f t="shared" si="0"/>
        <v>4500000</v>
      </c>
      <c r="N5" s="14">
        <f t="shared" si="0"/>
        <v>3000000</v>
      </c>
      <c r="O5" s="14">
        <f t="shared" si="0"/>
        <v>1500000</v>
      </c>
      <c r="P5" s="14">
        <f t="shared" si="0"/>
        <v>0</v>
      </c>
      <c r="Q5" s="6"/>
      <c r="R5" s="6"/>
      <c r="S5" s="6"/>
      <c r="T5" s="7"/>
      <c r="U5" s="7"/>
      <c r="V5" s="7"/>
    </row>
    <row r="6" spans="1:19" ht="15" customHeight="1">
      <c r="A6" s="4" t="s">
        <v>4</v>
      </c>
      <c r="B6" s="13" t="s">
        <v>5</v>
      </c>
      <c r="C6" s="15">
        <f aca="true" t="shared" si="1" ref="C6:P6">SUM(C7:C9)</f>
        <v>20226905</v>
      </c>
      <c r="D6" s="15">
        <f t="shared" si="1"/>
        <v>17080925</v>
      </c>
      <c r="E6" s="15">
        <f t="shared" si="1"/>
        <v>22754945</v>
      </c>
      <c r="F6" s="15">
        <f t="shared" si="1"/>
        <v>20430525</v>
      </c>
      <c r="G6" s="15">
        <f t="shared" si="1"/>
        <v>17906105</v>
      </c>
      <c r="H6" s="15">
        <f t="shared" si="1"/>
        <v>15400000</v>
      </c>
      <c r="I6" s="15">
        <f t="shared" si="1"/>
        <v>12850000</v>
      </c>
      <c r="J6" s="15">
        <f t="shared" si="1"/>
        <v>10150000</v>
      </c>
      <c r="K6" s="15">
        <f t="shared" si="1"/>
        <v>7500000</v>
      </c>
      <c r="L6" s="15">
        <f t="shared" si="1"/>
        <v>5500000</v>
      </c>
      <c r="M6" s="15">
        <f t="shared" si="1"/>
        <v>4500000</v>
      </c>
      <c r="N6" s="15">
        <f t="shared" si="1"/>
        <v>3000000</v>
      </c>
      <c r="O6" s="15">
        <f t="shared" si="1"/>
        <v>1500000</v>
      </c>
      <c r="P6" s="15">
        <f t="shared" si="1"/>
        <v>0</v>
      </c>
      <c r="Q6" s="9"/>
      <c r="R6" s="9"/>
      <c r="S6" s="9"/>
    </row>
    <row r="7" spans="1:19" ht="15" customHeight="1">
      <c r="A7" s="4" t="s">
        <v>6</v>
      </c>
      <c r="B7" s="13" t="s">
        <v>7</v>
      </c>
      <c r="C7" s="15">
        <f>SUM(C11-C19)</f>
        <v>103785</v>
      </c>
      <c r="D7" s="15">
        <v>79365</v>
      </c>
      <c r="E7" s="15">
        <v>54945</v>
      </c>
      <c r="F7" s="15">
        <v>30525</v>
      </c>
      <c r="G7" s="15">
        <v>6105</v>
      </c>
      <c r="H7" s="15"/>
      <c r="I7" s="15"/>
      <c r="J7" s="15"/>
      <c r="K7" s="15"/>
      <c r="L7" s="15"/>
      <c r="M7" s="15"/>
      <c r="N7" s="15"/>
      <c r="O7" s="15"/>
      <c r="P7" s="15"/>
      <c r="Q7" s="9"/>
      <c r="R7" s="9"/>
      <c r="S7" s="9"/>
    </row>
    <row r="8" spans="1:19" ht="15" customHeight="1">
      <c r="A8" s="4" t="s">
        <v>8</v>
      </c>
      <c r="B8" s="13" t="s">
        <v>9</v>
      </c>
      <c r="C8" s="15">
        <v>20123120</v>
      </c>
      <c r="D8" s="15">
        <f>SUM(C8-D20)</f>
        <v>17001560</v>
      </c>
      <c r="E8" s="15">
        <f>SUM(D8-E20+D10)</f>
        <v>22700000</v>
      </c>
      <c r="F8" s="15">
        <f>SUM(E8-F20)</f>
        <v>20400000</v>
      </c>
      <c r="G8" s="15">
        <f>SUM(F8-G20-G21)</f>
        <v>17900000</v>
      </c>
      <c r="H8" s="15">
        <f aca="true" t="shared" si="2" ref="H8:P8">SUM(G8-H20-H21)</f>
        <v>15400000</v>
      </c>
      <c r="I8" s="15">
        <f t="shared" si="2"/>
        <v>12850000</v>
      </c>
      <c r="J8" s="15">
        <f t="shared" si="2"/>
        <v>10150000</v>
      </c>
      <c r="K8" s="15">
        <f t="shared" si="2"/>
        <v>7500000</v>
      </c>
      <c r="L8" s="15">
        <f t="shared" si="2"/>
        <v>5500000</v>
      </c>
      <c r="M8" s="15">
        <f t="shared" si="2"/>
        <v>4500000</v>
      </c>
      <c r="N8" s="15">
        <f t="shared" si="2"/>
        <v>3000000</v>
      </c>
      <c r="O8" s="15">
        <f t="shared" si="2"/>
        <v>1500000</v>
      </c>
      <c r="P8" s="15">
        <f t="shared" si="2"/>
        <v>0</v>
      </c>
      <c r="Q8" s="9"/>
      <c r="R8" s="9"/>
      <c r="S8" s="9"/>
    </row>
    <row r="9" spans="1:19" ht="15" customHeight="1">
      <c r="A9" s="4" t="s">
        <v>10</v>
      </c>
      <c r="B9" s="13" t="s">
        <v>11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9"/>
      <c r="R9" s="9"/>
      <c r="S9" s="9"/>
    </row>
    <row r="10" spans="1:19" ht="15" customHeight="1">
      <c r="A10" s="4" t="s">
        <v>12</v>
      </c>
      <c r="B10" s="13" t="s">
        <v>13</v>
      </c>
      <c r="C10" s="15">
        <f aca="true" t="shared" si="3" ref="C10:L10">SUM(C11:C13)</f>
        <v>622100</v>
      </c>
      <c r="D10" s="15">
        <f t="shared" si="3"/>
        <v>8000000</v>
      </c>
      <c r="E10" s="15">
        <f t="shared" si="3"/>
        <v>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5">
        <f>SUM(M11:M13)</f>
        <v>0</v>
      </c>
      <c r="N10" s="15">
        <f>SUM(N11:N13)</f>
        <v>0</v>
      </c>
      <c r="O10" s="15">
        <f>SUM(O11:O13)</f>
        <v>0</v>
      </c>
      <c r="P10" s="15">
        <f>SUM(P11:P13)</f>
        <v>0</v>
      </c>
      <c r="Q10" s="9"/>
      <c r="R10" s="9"/>
      <c r="S10" s="9"/>
    </row>
    <row r="11" spans="1:19" ht="15" customHeight="1">
      <c r="A11" s="4" t="s">
        <v>14</v>
      </c>
      <c r="B11" s="13" t="s">
        <v>7</v>
      </c>
      <c r="C11" s="15">
        <v>122100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"/>
      <c r="R11" s="9"/>
      <c r="S11" s="9"/>
    </row>
    <row r="12" spans="1:19" ht="15" customHeight="1">
      <c r="A12" s="4" t="s">
        <v>15</v>
      </c>
      <c r="B12" s="13" t="s">
        <v>9</v>
      </c>
      <c r="C12" s="15">
        <v>500000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9"/>
      <c r="R12" s="9"/>
      <c r="S12" s="9"/>
    </row>
    <row r="13" spans="1:19" ht="15" customHeight="1">
      <c r="A13" s="4" t="s">
        <v>16</v>
      </c>
      <c r="B13" s="13" t="s">
        <v>11</v>
      </c>
      <c r="C13" s="15"/>
      <c r="D13" s="15">
        <v>8000000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9"/>
      <c r="R13" s="9"/>
      <c r="S13" s="9"/>
    </row>
    <row r="14" spans="1:19" ht="15" customHeight="1">
      <c r="A14" s="4" t="s">
        <v>17</v>
      </c>
      <c r="B14" s="13" t="s">
        <v>18</v>
      </c>
      <c r="C14" s="15">
        <f aca="true" t="shared" si="4" ref="C14:L14">SUM(C15:C16)</f>
        <v>1510098</v>
      </c>
      <c r="D14" s="15">
        <f t="shared" si="4"/>
        <v>1878733</v>
      </c>
      <c r="E14" s="15">
        <f t="shared" si="4"/>
        <v>0</v>
      </c>
      <c r="F14" s="15">
        <f t="shared" si="4"/>
        <v>0</v>
      </c>
      <c r="G14" s="15">
        <f t="shared" si="4"/>
        <v>0</v>
      </c>
      <c r="H14" s="15">
        <f t="shared" si="4"/>
        <v>0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5">
        <f>SUM(M15:M16)</f>
        <v>0</v>
      </c>
      <c r="N14" s="15">
        <f>SUM(N15:N16)</f>
        <v>0</v>
      </c>
      <c r="O14" s="15">
        <f>SUM(O15:O16)</f>
        <v>0</v>
      </c>
      <c r="P14" s="15">
        <f>SUM(P15:P16)</f>
        <v>0</v>
      </c>
      <c r="Q14" s="9"/>
      <c r="R14" s="9"/>
      <c r="S14" s="9"/>
    </row>
    <row r="15" spans="1:19" ht="15" customHeight="1">
      <c r="A15" s="4" t="s">
        <v>19</v>
      </c>
      <c r="B15" s="13" t="s">
        <v>20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9"/>
      <c r="R15" s="9"/>
      <c r="S15" s="9"/>
    </row>
    <row r="16" spans="1:19" ht="15" customHeight="1">
      <c r="A16" s="4" t="s">
        <v>21</v>
      </c>
      <c r="B16" s="13" t="s">
        <v>22</v>
      </c>
      <c r="C16" s="15">
        <v>1510098</v>
      </c>
      <c r="D16" s="15">
        <v>1878733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9"/>
      <c r="R16" s="9"/>
      <c r="S16" s="9"/>
    </row>
    <row r="17" spans="1:19" ht="15" customHeight="1">
      <c r="A17" s="5" t="s">
        <v>23</v>
      </c>
      <c r="B17" s="12" t="s">
        <v>24</v>
      </c>
      <c r="C17" s="14">
        <f aca="true" t="shared" si="5" ref="C17:L17">SUM(C18+C23+C24)</f>
        <v>2904904</v>
      </c>
      <c r="D17" s="14">
        <f t="shared" si="5"/>
        <v>8034811</v>
      </c>
      <c r="E17" s="14">
        <f t="shared" si="5"/>
        <v>3825980</v>
      </c>
      <c r="F17" s="14">
        <f t="shared" si="5"/>
        <v>3724420</v>
      </c>
      <c r="G17" s="14">
        <f t="shared" si="5"/>
        <v>3974420</v>
      </c>
      <c r="H17" s="14">
        <f t="shared" si="5"/>
        <v>3806105</v>
      </c>
      <c r="I17" s="14">
        <f t="shared" si="5"/>
        <v>3350000</v>
      </c>
      <c r="J17" s="14">
        <f t="shared" si="5"/>
        <v>3250000</v>
      </c>
      <c r="K17" s="14">
        <f t="shared" si="5"/>
        <v>3070000</v>
      </c>
      <c r="L17" s="14">
        <f t="shared" si="5"/>
        <v>2350000</v>
      </c>
      <c r="M17" s="14">
        <f>SUM(M18+M23+M24)</f>
        <v>1300000</v>
      </c>
      <c r="N17" s="14">
        <f>SUM(N18+N23+N24)</f>
        <v>1750000</v>
      </c>
      <c r="O17" s="14">
        <f>SUM(O18+O23+O24)</f>
        <v>1660000</v>
      </c>
      <c r="P17" s="14">
        <f>SUM(P18+P23+P24)</f>
        <v>1580000</v>
      </c>
      <c r="Q17" s="9"/>
      <c r="R17" s="9"/>
      <c r="S17" s="9"/>
    </row>
    <row r="18" spans="1:19" ht="15" customHeight="1">
      <c r="A18" s="4" t="s">
        <v>25</v>
      </c>
      <c r="B18" s="13" t="s">
        <v>26</v>
      </c>
      <c r="C18" s="15">
        <f aca="true" t="shared" si="6" ref="C18:L18">SUM(C19:C22)</f>
        <v>1859875</v>
      </c>
      <c r="D18" s="15">
        <f t="shared" si="6"/>
        <v>3145980</v>
      </c>
      <c r="E18" s="15">
        <f t="shared" si="6"/>
        <v>2325980</v>
      </c>
      <c r="F18" s="15">
        <f t="shared" si="6"/>
        <v>2324420</v>
      </c>
      <c r="G18" s="15">
        <f t="shared" si="6"/>
        <v>2524420</v>
      </c>
      <c r="H18" s="15">
        <f t="shared" si="6"/>
        <v>2506105</v>
      </c>
      <c r="I18" s="15">
        <f t="shared" si="6"/>
        <v>2550000</v>
      </c>
      <c r="J18" s="15">
        <f t="shared" si="6"/>
        <v>2700000</v>
      </c>
      <c r="K18" s="15">
        <f t="shared" si="6"/>
        <v>2650000</v>
      </c>
      <c r="L18" s="15">
        <f t="shared" si="6"/>
        <v>2000000</v>
      </c>
      <c r="M18" s="15">
        <f>SUM(M19:M22)</f>
        <v>1000000</v>
      </c>
      <c r="N18" s="15">
        <f>SUM(N19:N22)</f>
        <v>1500000</v>
      </c>
      <c r="O18" s="15">
        <f>SUM(O19:O22)</f>
        <v>1500000</v>
      </c>
      <c r="P18" s="15">
        <f>SUM(P19:P22)</f>
        <v>1500000</v>
      </c>
      <c r="Q18" s="9"/>
      <c r="R18" s="9"/>
      <c r="S18" s="9"/>
    </row>
    <row r="19" spans="1:19" ht="15" customHeight="1">
      <c r="A19" s="4" t="s">
        <v>27</v>
      </c>
      <c r="B19" s="13" t="s">
        <v>28</v>
      </c>
      <c r="C19" s="15">
        <v>18315</v>
      </c>
      <c r="D19" s="15">
        <v>24420</v>
      </c>
      <c r="E19" s="15">
        <v>24420</v>
      </c>
      <c r="F19" s="15">
        <v>24420</v>
      </c>
      <c r="G19" s="15">
        <v>24420</v>
      </c>
      <c r="H19" s="15">
        <v>6105</v>
      </c>
      <c r="I19" s="15"/>
      <c r="J19" s="15"/>
      <c r="K19" s="15"/>
      <c r="L19" s="15"/>
      <c r="M19" s="15"/>
      <c r="N19" s="15"/>
      <c r="O19" s="15"/>
      <c r="P19" s="15"/>
      <c r="Q19" s="9"/>
      <c r="R19" s="9"/>
      <c r="S19" s="9"/>
    </row>
    <row r="20" spans="1:19" ht="15" customHeight="1">
      <c r="A20" s="4" t="s">
        <v>29</v>
      </c>
      <c r="B20" s="13" t="s">
        <v>30</v>
      </c>
      <c r="C20" s="15">
        <v>1841560</v>
      </c>
      <c r="D20" s="15">
        <v>3121560</v>
      </c>
      <c r="E20" s="15">
        <v>2301560</v>
      </c>
      <c r="F20" s="15">
        <v>2300000</v>
      </c>
      <c r="G20" s="15">
        <v>2300000</v>
      </c>
      <c r="H20" s="15">
        <v>2300000</v>
      </c>
      <c r="I20" s="15">
        <v>2350000</v>
      </c>
      <c r="J20" s="15">
        <v>2500000</v>
      </c>
      <c r="K20" s="15">
        <v>1450000</v>
      </c>
      <c r="L20" s="15">
        <v>1500000</v>
      </c>
      <c r="M20" s="15"/>
      <c r="N20" s="15"/>
      <c r="O20" s="15"/>
      <c r="P20" s="15"/>
      <c r="Q20" s="9"/>
      <c r="R20" s="9"/>
      <c r="S20" s="9"/>
    </row>
    <row r="21" spans="1:19" ht="15" customHeight="1">
      <c r="A21" s="4" t="s">
        <v>31</v>
      </c>
      <c r="B21" s="13" t="s">
        <v>32</v>
      </c>
      <c r="C21" s="15"/>
      <c r="D21" s="15"/>
      <c r="E21" s="15"/>
      <c r="F21" s="15"/>
      <c r="G21" s="15">
        <v>200000</v>
      </c>
      <c r="H21" s="15">
        <v>200000</v>
      </c>
      <c r="I21" s="15">
        <v>200000</v>
      </c>
      <c r="J21" s="15">
        <v>200000</v>
      </c>
      <c r="K21" s="15">
        <v>1200000</v>
      </c>
      <c r="L21" s="15">
        <v>500000</v>
      </c>
      <c r="M21" s="15">
        <v>1000000</v>
      </c>
      <c r="N21" s="15">
        <v>1500000</v>
      </c>
      <c r="O21" s="15">
        <v>1500000</v>
      </c>
      <c r="P21" s="15">
        <v>1500000</v>
      </c>
      <c r="Q21" s="9"/>
      <c r="R21" s="9"/>
      <c r="S21" s="9"/>
    </row>
    <row r="22" spans="1:19" ht="15" customHeight="1">
      <c r="A22" s="4" t="s">
        <v>33</v>
      </c>
      <c r="B22" s="13" t="s">
        <v>34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9"/>
      <c r="R22" s="9"/>
      <c r="S22" s="9"/>
    </row>
    <row r="23" spans="1:19" ht="15" customHeight="1">
      <c r="A23" s="4" t="s">
        <v>35</v>
      </c>
      <c r="B23" s="13" t="s">
        <v>36</v>
      </c>
      <c r="C23" s="15"/>
      <c r="D23" s="15">
        <v>3388831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9"/>
      <c r="R23" s="9"/>
      <c r="S23" s="9"/>
    </row>
    <row r="24" spans="1:19" ht="15" customHeight="1">
      <c r="A24" s="4" t="s">
        <v>37</v>
      </c>
      <c r="B24" s="13" t="s">
        <v>38</v>
      </c>
      <c r="C24" s="15">
        <v>1045029</v>
      </c>
      <c r="D24" s="15">
        <v>1500000</v>
      </c>
      <c r="E24" s="15">
        <v>1500000</v>
      </c>
      <c r="F24" s="15">
        <v>1400000</v>
      </c>
      <c r="G24" s="15">
        <v>1450000</v>
      </c>
      <c r="H24" s="15">
        <v>1300000</v>
      </c>
      <c r="I24" s="15">
        <v>800000</v>
      </c>
      <c r="J24" s="15">
        <v>550000</v>
      </c>
      <c r="K24" s="15">
        <v>420000</v>
      </c>
      <c r="L24" s="15">
        <v>350000</v>
      </c>
      <c r="M24" s="15">
        <v>300000</v>
      </c>
      <c r="N24" s="15">
        <v>250000</v>
      </c>
      <c r="O24" s="15">
        <v>160000</v>
      </c>
      <c r="P24" s="15">
        <v>80000</v>
      </c>
      <c r="Q24" s="9"/>
      <c r="R24" s="9"/>
      <c r="S24" s="9"/>
    </row>
    <row r="25" spans="1:19" ht="15" customHeight="1">
      <c r="A25" s="5">
        <v>0</v>
      </c>
      <c r="B25" s="12" t="s">
        <v>39</v>
      </c>
      <c r="C25" s="14">
        <v>47777697</v>
      </c>
      <c r="D25" s="14">
        <v>48198080</v>
      </c>
      <c r="E25" s="14">
        <v>49000000</v>
      </c>
      <c r="F25" s="14">
        <v>49500000</v>
      </c>
      <c r="G25" s="14">
        <v>50000000</v>
      </c>
      <c r="H25" s="14">
        <v>50500000</v>
      </c>
      <c r="I25" s="14">
        <v>51000000</v>
      </c>
      <c r="J25" s="14">
        <v>51500000</v>
      </c>
      <c r="K25" s="14">
        <v>51500000</v>
      </c>
      <c r="L25" s="14">
        <v>51500000</v>
      </c>
      <c r="M25" s="14">
        <v>51500000</v>
      </c>
      <c r="N25" s="14">
        <v>51500000</v>
      </c>
      <c r="O25" s="14">
        <v>51500000</v>
      </c>
      <c r="P25" s="14">
        <v>51500000</v>
      </c>
      <c r="Q25" s="9"/>
      <c r="R25" s="9"/>
      <c r="S25" s="9"/>
    </row>
    <row r="26" spans="1:19" ht="15" customHeight="1">
      <c r="A26" s="5" t="s">
        <v>40</v>
      </c>
      <c r="B26" s="12" t="s">
        <v>41</v>
      </c>
      <c r="C26" s="14">
        <v>49545301</v>
      </c>
      <c r="D26" s="14">
        <v>51542002</v>
      </c>
      <c r="E26" s="14">
        <f>SUM(E25-E18)</f>
        <v>46674020</v>
      </c>
      <c r="F26" s="14">
        <f aca="true" t="shared" si="7" ref="F26:M26">SUM(F25-F18)</f>
        <v>47175580</v>
      </c>
      <c r="G26" s="14">
        <f t="shared" si="7"/>
        <v>47475580</v>
      </c>
      <c r="H26" s="14">
        <f t="shared" si="7"/>
        <v>47993895</v>
      </c>
      <c r="I26" s="14">
        <f t="shared" si="7"/>
        <v>48450000</v>
      </c>
      <c r="J26" s="14">
        <f t="shared" si="7"/>
        <v>48800000</v>
      </c>
      <c r="K26" s="14">
        <f t="shared" si="7"/>
        <v>48850000</v>
      </c>
      <c r="L26" s="14">
        <f t="shared" si="7"/>
        <v>49500000</v>
      </c>
      <c r="M26" s="14">
        <f t="shared" si="7"/>
        <v>50500000</v>
      </c>
      <c r="N26" s="14">
        <f>SUM(N25-N18)</f>
        <v>50000000</v>
      </c>
      <c r="O26" s="14">
        <f>SUM(O25-O18)</f>
        <v>50000000</v>
      </c>
      <c r="P26" s="14">
        <f>SUM(P25-P18)</f>
        <v>50000000</v>
      </c>
      <c r="Q26" s="9"/>
      <c r="R26" s="9"/>
      <c r="S26" s="9"/>
    </row>
    <row r="27" spans="1:19" ht="15" customHeight="1">
      <c r="A27" s="5" t="s">
        <v>42</v>
      </c>
      <c r="B27" s="12" t="s">
        <v>43</v>
      </c>
      <c r="C27" s="14">
        <f aca="true" t="shared" si="8" ref="C27:L27">SUM(C25-C26)</f>
        <v>-1767604</v>
      </c>
      <c r="D27" s="14">
        <f t="shared" si="8"/>
        <v>-3343922</v>
      </c>
      <c r="E27" s="14">
        <f t="shared" si="8"/>
        <v>2325980</v>
      </c>
      <c r="F27" s="14">
        <f t="shared" si="8"/>
        <v>2324420</v>
      </c>
      <c r="G27" s="14">
        <f t="shared" si="8"/>
        <v>2524420</v>
      </c>
      <c r="H27" s="14">
        <f t="shared" si="8"/>
        <v>2506105</v>
      </c>
      <c r="I27" s="14">
        <f t="shared" si="8"/>
        <v>2550000</v>
      </c>
      <c r="J27" s="14">
        <f t="shared" si="8"/>
        <v>2700000</v>
      </c>
      <c r="K27" s="14">
        <f t="shared" si="8"/>
        <v>2650000</v>
      </c>
      <c r="L27" s="14">
        <f t="shared" si="8"/>
        <v>2000000</v>
      </c>
      <c r="M27" s="14">
        <f>SUM(M25-M26)</f>
        <v>1000000</v>
      </c>
      <c r="N27" s="14">
        <f>SUM(N25-N26)</f>
        <v>1500000</v>
      </c>
      <c r="O27" s="14">
        <f>SUM(O25-O26)</f>
        <v>1500000</v>
      </c>
      <c r="P27" s="14">
        <f>SUM(P25-P26)</f>
        <v>1500000</v>
      </c>
      <c r="Q27" s="9"/>
      <c r="R27" s="9"/>
      <c r="S27" s="9"/>
    </row>
    <row r="28" spans="1:19" ht="12">
      <c r="A28" s="20" t="s">
        <v>44</v>
      </c>
      <c r="B28" s="22" t="s">
        <v>50</v>
      </c>
      <c r="C28" s="18">
        <f aca="true" t="shared" si="9" ref="C28:L28">SUM((C5)/C25)</f>
        <v>0.4549612971089837</v>
      </c>
      <c r="D28" s="18">
        <f t="shared" si="9"/>
        <v>0.5203718695848465</v>
      </c>
      <c r="E28" s="18">
        <f t="shared" si="9"/>
        <v>0.46438663265306124</v>
      </c>
      <c r="F28" s="18">
        <f t="shared" si="9"/>
        <v>0.41273787878787876</v>
      </c>
      <c r="G28" s="18">
        <f t="shared" si="9"/>
        <v>0.3581221</v>
      </c>
      <c r="H28" s="18">
        <f t="shared" si="9"/>
        <v>0.30495049504950494</v>
      </c>
      <c r="I28" s="18">
        <f t="shared" si="9"/>
        <v>0.2519607843137255</v>
      </c>
      <c r="J28" s="18">
        <f t="shared" si="9"/>
        <v>0.1970873786407767</v>
      </c>
      <c r="K28" s="18">
        <f t="shared" si="9"/>
        <v>0.14563106796116504</v>
      </c>
      <c r="L28" s="18">
        <f t="shared" si="9"/>
        <v>0.10679611650485436</v>
      </c>
      <c r="M28" s="18">
        <f>SUM((M5)/M25)</f>
        <v>0.08737864077669903</v>
      </c>
      <c r="N28" s="18">
        <f>SUM((N5)/N25)</f>
        <v>0.05825242718446602</v>
      </c>
      <c r="O28" s="18">
        <f>SUM((O5)/O25)</f>
        <v>0.02912621359223301</v>
      </c>
      <c r="P28" s="18">
        <f>SUM((P5)/P25)</f>
        <v>0</v>
      </c>
      <c r="Q28" s="9"/>
      <c r="R28" s="9"/>
      <c r="S28" s="9"/>
    </row>
    <row r="29" spans="1:19" ht="12">
      <c r="A29" s="21"/>
      <c r="B29" s="2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9"/>
      <c r="R29" s="9"/>
      <c r="S29" s="9"/>
    </row>
    <row r="30" spans="1:19" ht="12">
      <c r="A30" s="20" t="s">
        <v>44</v>
      </c>
      <c r="B30" s="22" t="s">
        <v>45</v>
      </c>
      <c r="C30" s="18">
        <f aca="true" t="shared" si="10" ref="C30:L30">SUM((C5-C14)/C25)</f>
        <v>0.42335454134593387</v>
      </c>
      <c r="D30" s="18">
        <f t="shared" si="10"/>
        <v>0.48139245380728857</v>
      </c>
      <c r="E30" s="18">
        <f t="shared" si="10"/>
        <v>0.46438663265306124</v>
      </c>
      <c r="F30" s="18">
        <f t="shared" si="10"/>
        <v>0.41273787878787876</v>
      </c>
      <c r="G30" s="18">
        <f t="shared" si="10"/>
        <v>0.3581221</v>
      </c>
      <c r="H30" s="18">
        <f t="shared" si="10"/>
        <v>0.30495049504950494</v>
      </c>
      <c r="I30" s="18">
        <f t="shared" si="10"/>
        <v>0.2519607843137255</v>
      </c>
      <c r="J30" s="18">
        <f t="shared" si="10"/>
        <v>0.1970873786407767</v>
      </c>
      <c r="K30" s="18">
        <f t="shared" si="10"/>
        <v>0.14563106796116504</v>
      </c>
      <c r="L30" s="18">
        <f t="shared" si="10"/>
        <v>0.10679611650485436</v>
      </c>
      <c r="M30" s="18">
        <f>SUM((M5-M14)/M25)</f>
        <v>0.08737864077669903</v>
      </c>
      <c r="N30" s="18">
        <f>SUM((N5-N14)/N25)</f>
        <v>0.05825242718446602</v>
      </c>
      <c r="O30" s="18">
        <f>SUM((O5-O14)/O25)</f>
        <v>0.02912621359223301</v>
      </c>
      <c r="P30" s="18">
        <f>SUM((P5-P14)/P25)</f>
        <v>0</v>
      </c>
      <c r="Q30" s="9"/>
      <c r="R30" s="9"/>
      <c r="S30" s="9"/>
    </row>
    <row r="31" spans="1:19" ht="12">
      <c r="A31" s="21"/>
      <c r="B31" s="2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9"/>
      <c r="R31" s="9"/>
      <c r="S31" s="9"/>
    </row>
    <row r="32" spans="1:19" ht="12">
      <c r="A32" s="20" t="s">
        <v>44</v>
      </c>
      <c r="B32" s="22" t="s">
        <v>51</v>
      </c>
      <c r="C32" s="18">
        <f aca="true" t="shared" si="11" ref="C32:L32">SUM((C17/C25))</f>
        <v>0.0608004190741969</v>
      </c>
      <c r="D32" s="18">
        <f t="shared" si="11"/>
        <v>0.1667039641413102</v>
      </c>
      <c r="E32" s="18">
        <f t="shared" si="11"/>
        <v>0.07808122448979592</v>
      </c>
      <c r="F32" s="18">
        <f t="shared" si="11"/>
        <v>0.07524080808080807</v>
      </c>
      <c r="G32" s="18">
        <f t="shared" si="11"/>
        <v>0.0794884</v>
      </c>
      <c r="H32" s="18">
        <f t="shared" si="11"/>
        <v>0.07536841584158416</v>
      </c>
      <c r="I32" s="18">
        <f t="shared" si="11"/>
        <v>0.06568627450980392</v>
      </c>
      <c r="J32" s="18">
        <f t="shared" si="11"/>
        <v>0.06310679611650485</v>
      </c>
      <c r="K32" s="18">
        <f t="shared" si="11"/>
        <v>0.059611650485436894</v>
      </c>
      <c r="L32" s="18">
        <f t="shared" si="11"/>
        <v>0.04563106796116505</v>
      </c>
      <c r="M32" s="18">
        <f>SUM((M17/M25))</f>
        <v>0.02524271844660194</v>
      </c>
      <c r="N32" s="18">
        <f>SUM((N17/N25))</f>
        <v>0.03398058252427184</v>
      </c>
      <c r="O32" s="18">
        <f>SUM((O17/O25))</f>
        <v>0.03223300970873787</v>
      </c>
      <c r="P32" s="18">
        <f>SUM((P17/P25))</f>
        <v>0.030679611650485435</v>
      </c>
      <c r="Q32" s="9"/>
      <c r="R32" s="9"/>
      <c r="S32" s="9"/>
    </row>
    <row r="33" spans="1:19" ht="12">
      <c r="A33" s="21"/>
      <c r="B33" s="2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9"/>
      <c r="R33" s="9"/>
      <c r="S33" s="9"/>
    </row>
    <row r="34" spans="1:19" ht="12">
      <c r="A34" s="20" t="s">
        <v>44</v>
      </c>
      <c r="B34" s="22" t="s">
        <v>46</v>
      </c>
      <c r="C34" s="18">
        <f aca="true" t="shared" si="12" ref="C34:L34">SUM((C17-C23)/C25)</f>
        <v>0.0608004190741969</v>
      </c>
      <c r="D34" s="18">
        <f t="shared" si="12"/>
        <v>0.09639346629575286</v>
      </c>
      <c r="E34" s="18">
        <f t="shared" si="12"/>
        <v>0.07808122448979592</v>
      </c>
      <c r="F34" s="18">
        <f t="shared" si="12"/>
        <v>0.07524080808080807</v>
      </c>
      <c r="G34" s="18">
        <f t="shared" si="12"/>
        <v>0.0794884</v>
      </c>
      <c r="H34" s="18">
        <f t="shared" si="12"/>
        <v>0.07536841584158416</v>
      </c>
      <c r="I34" s="18">
        <f t="shared" si="12"/>
        <v>0.06568627450980392</v>
      </c>
      <c r="J34" s="18">
        <f t="shared" si="12"/>
        <v>0.06310679611650485</v>
      </c>
      <c r="K34" s="18">
        <f t="shared" si="12"/>
        <v>0.059611650485436894</v>
      </c>
      <c r="L34" s="18">
        <f t="shared" si="12"/>
        <v>0.04563106796116505</v>
      </c>
      <c r="M34" s="18">
        <f>SUM((M17-M23)/M25)</f>
        <v>0.02524271844660194</v>
      </c>
      <c r="N34" s="18">
        <f>SUM((N17-N23)/N25)</f>
        <v>0.03398058252427184</v>
      </c>
      <c r="O34" s="18">
        <f>SUM((O17-O23)/O25)</f>
        <v>0.03223300970873787</v>
      </c>
      <c r="P34" s="18">
        <f>SUM((P17-P23)/P25)</f>
        <v>0.030679611650485435</v>
      </c>
      <c r="Q34" s="9"/>
      <c r="R34" s="9"/>
      <c r="S34" s="9"/>
    </row>
    <row r="35" spans="1:19" ht="12">
      <c r="A35" s="21"/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9"/>
      <c r="R35" s="9"/>
      <c r="S35" s="9"/>
    </row>
    <row r="36" spans="3:16" ht="12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7"/>
      <c r="O36" s="17"/>
      <c r="P36" s="17"/>
    </row>
    <row r="37" spans="2:12" ht="13.5">
      <c r="B37" s="10" t="s">
        <v>47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ht="12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ht="12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ht="12">
      <c r="C40" s="3"/>
      <c r="D40" s="3"/>
      <c r="E40" s="3"/>
      <c r="F40" s="3"/>
      <c r="G40" s="3"/>
      <c r="H40" s="3"/>
      <c r="I40" s="3"/>
      <c r="J40" s="3"/>
      <c r="K40" s="3"/>
      <c r="L40" s="3"/>
    </row>
  </sheetData>
  <sheetProtection/>
  <mergeCells count="65">
    <mergeCell ref="A1:P1"/>
    <mergeCell ref="C28:C29"/>
    <mergeCell ref="A32:A33"/>
    <mergeCell ref="B32:B33"/>
    <mergeCell ref="D28:D29"/>
    <mergeCell ref="E28:E29"/>
    <mergeCell ref="F28:F29"/>
    <mergeCell ref="G28:G29"/>
    <mergeCell ref="H28:H29"/>
    <mergeCell ref="I28:I29"/>
    <mergeCell ref="I32:I33"/>
    <mergeCell ref="K30:K31"/>
    <mergeCell ref="C30:C31"/>
    <mergeCell ref="A34:A35"/>
    <mergeCell ref="B34:B35"/>
    <mergeCell ref="A28:A29"/>
    <mergeCell ref="B28:B29"/>
    <mergeCell ref="A30:A31"/>
    <mergeCell ref="B30:B31"/>
    <mergeCell ref="D30:D31"/>
    <mergeCell ref="E30:E31"/>
    <mergeCell ref="F30:F31"/>
    <mergeCell ref="F34:F35"/>
    <mergeCell ref="K28:K29"/>
    <mergeCell ref="C32:C33"/>
    <mergeCell ref="D32:D33"/>
    <mergeCell ref="E32:E33"/>
    <mergeCell ref="F32:F33"/>
    <mergeCell ref="G32:G33"/>
    <mergeCell ref="H34:H35"/>
    <mergeCell ref="L28:L29"/>
    <mergeCell ref="G30:G31"/>
    <mergeCell ref="H30:H31"/>
    <mergeCell ref="L30:L31"/>
    <mergeCell ref="I30:I31"/>
    <mergeCell ref="J30:J31"/>
    <mergeCell ref="J28:J29"/>
    <mergeCell ref="J32:J33"/>
    <mergeCell ref="H32:H33"/>
    <mergeCell ref="K32:K33"/>
    <mergeCell ref="L32:L33"/>
    <mergeCell ref="C34:C35"/>
    <mergeCell ref="D34:D35"/>
    <mergeCell ref="I34:I35"/>
    <mergeCell ref="J34:J35"/>
    <mergeCell ref="K34:K35"/>
    <mergeCell ref="L34:L35"/>
    <mergeCell ref="E34:E35"/>
    <mergeCell ref="G34:G35"/>
    <mergeCell ref="M28:M29"/>
    <mergeCell ref="N28:N29"/>
    <mergeCell ref="O28:O29"/>
    <mergeCell ref="M30:M31"/>
    <mergeCell ref="N30:N31"/>
    <mergeCell ref="O30:O31"/>
    <mergeCell ref="P28:P29"/>
    <mergeCell ref="P30:P31"/>
    <mergeCell ref="P32:P33"/>
    <mergeCell ref="P34:P35"/>
    <mergeCell ref="M32:M33"/>
    <mergeCell ref="N32:N33"/>
    <mergeCell ref="O32:O33"/>
    <mergeCell ref="M34:M35"/>
    <mergeCell ref="N34:N35"/>
    <mergeCell ref="O34:O35"/>
  </mergeCells>
  <printOptions horizontalCentered="1"/>
  <pageMargins left="0" right="0" top="0.7874015748031497" bottom="0.3937007874015748" header="0.11811023622047245" footer="0.11811023622047245"/>
  <pageSetup horizontalDpi="600" verticalDpi="600" orientation="landscape" paperSize="9" r:id="rId1"/>
  <headerFooter alignWithMargins="0">
    <oddHeader>&amp;R&amp;"Arial,Pogrubiony"&amp;9Załącznik Nr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Starostwo Powiatowe Jelenia Góra</cp:lastModifiedBy>
  <cp:lastPrinted>2007-11-15T07:11:54Z</cp:lastPrinted>
  <dcterms:created xsi:type="dcterms:W3CDTF">2007-09-24T12:20:35Z</dcterms:created>
  <dcterms:modified xsi:type="dcterms:W3CDTF">2007-11-16T12:25:42Z</dcterms:modified>
  <cp:category/>
  <cp:version/>
  <cp:contentType/>
  <cp:contentStatus/>
</cp:coreProperties>
</file>