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<sst xmlns="http://schemas.openxmlformats.org/spreadsheetml/2006/main" count="100" uniqueCount="86">
  <si>
    <t>Dział</t>
  </si>
  <si>
    <t>Rozdz.</t>
  </si>
  <si>
    <t>Wyszczególnienie</t>
  </si>
  <si>
    <t>1</t>
  </si>
  <si>
    <t>2</t>
  </si>
  <si>
    <t>3</t>
  </si>
  <si>
    <t>4</t>
  </si>
  <si>
    <t>5</t>
  </si>
  <si>
    <t>6</t>
  </si>
  <si>
    <t>7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</si>
  <si>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</si>
  <si>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</si>
  <si>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</si>
  <si>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</si>
  <si>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</si>
  <si>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</si>
  <si>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 xml:space="preserve"> - wydatki bieżące</t>
  </si>
  <si>
    <t xml:space="preserve">   w tym: wynagrodzenia i pochodne od wynagrodzeń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</si>
  <si>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</si>
  <si>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</si>
  <si>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</si>
  <si>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</si>
  <si>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</si>
  <si>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</si>
  <si>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</si>
  <si>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</si>
  <si>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</si>
  <si>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</si>
  <si>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</si>
  <si>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</si>
  <si>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</si>
  <si>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</si>
  <si>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-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</si>
  <si>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</si>
  <si>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</si>
  <si>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</si>
  <si>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</si>
  <si>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</si>
  <si>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</si>
  <si>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- wydatki bieżące</t>
  </si>
  <si>
    <t>752</t>
  </si>
  <si>
    <t>OBRONA NARODOWA</t>
  </si>
  <si>
    <t>75212</t>
  </si>
  <si>
    <t>Pozostałe wydatki obronne</t>
  </si>
  <si>
    <t>851</t>
  </si>
  <si>
    <t>OCHRONA ZDROWIA</t>
  </si>
  <si>
    <t>85156</t>
  </si>
  <si>
    <t>Składki na ubezpieczenie zdrowotne  oraz świadczenia  dla osób nie objętych obowiązkiem ubezpieczenia zdrowotnego</t>
  </si>
  <si>
    <t>85395</t>
  </si>
  <si>
    <t>WYDATKI OGÓŁEM</t>
  </si>
  <si>
    <t xml:space="preserve">z tego:- wydatki bieżące </t>
  </si>
  <si>
    <t>w tym:- wynagrodzenia i pochodne od wynagrodzeń</t>
  </si>
  <si>
    <t>(w złotych)</t>
  </si>
  <si>
    <t xml:space="preserve">Plan po zmianach </t>
  </si>
  <si>
    <t>% kol.6:7</t>
  </si>
  <si>
    <t xml:space="preserve">  II.  WYDATKI</t>
  </si>
  <si>
    <t>Plan na 2006 w/g uchwały budżetowej</t>
  </si>
  <si>
    <t>Wykonanie na 31.12.06</t>
  </si>
  <si>
    <t>Ratownictwo medyczne</t>
  </si>
  <si>
    <t xml:space="preserve"> - wydatki  majątkowe</t>
  </si>
  <si>
    <t xml:space="preserve">          - wydatki  majątkowe</t>
  </si>
  <si>
    <t>Ośrodki dokumentacji geodezyjnej i kartograficznej</t>
  </si>
  <si>
    <t>Komisje poborowe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</si>
  <si>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</si>
  <si>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z tego:</t>
  </si>
  <si>
    <t>Plan na 2006 r.</t>
  </si>
  <si>
    <t>§</t>
  </si>
  <si>
    <t>Dochody budż. państwa</t>
  </si>
  <si>
    <t>Dochody powiatu</t>
  </si>
  <si>
    <t>GOSPODARKA  MIESZKANIOWA</t>
  </si>
  <si>
    <t>O470</t>
  </si>
  <si>
    <t>Wpływy z opłat za zarząd , użytkowanie i użytkowanie wieczyste  nieruchomości</t>
  </si>
  <si>
    <t>O750</t>
  </si>
  <si>
    <t>Dochody z najmu  i dzierżawy składników majątkowych  Skarbu Państwa, j.s.t lub innych jednostek  zaliczanych do sektora finansów publicznych  oraz innych umów o podobnym charakterze</t>
  </si>
  <si>
    <t>O760</t>
  </si>
  <si>
    <t>Wpływy z tytułu przekształcenia  prawa użytkowania wieczystego przysługującego osobom fizycznym w prawo własności</t>
  </si>
  <si>
    <t>O770</t>
  </si>
  <si>
    <t>Wpłaty z tytułu odpłatnego nabycia prawa własności  oraz prawa użytkowania wieczystego nieruchomości</t>
  </si>
  <si>
    <t>O910</t>
  </si>
  <si>
    <t>Odsetki od nieterminowych wpłat z tytułu podatków i opłat</t>
  </si>
  <si>
    <t>O920</t>
  </si>
  <si>
    <t xml:space="preserve">Pozostałe odsetki </t>
  </si>
  <si>
    <t>O970</t>
  </si>
  <si>
    <t>Wpływy z różnych dochodów</t>
  </si>
  <si>
    <t>OGÓŁEM</t>
  </si>
  <si>
    <t>Wykonanie na 31.12.2006.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</si>
</sst>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9" fontId="2" fillId="0" borderId="6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169" fontId="2" fillId="0" borderId="6" xfId="15" applyNumberFormat="1" applyFont="1" applyBorder="1" applyAlignment="1">
      <alignment wrapText="1"/>
    </xf>
    <xf numFmtId="169" fontId="3" fillId="0" borderId="6" xfId="15" applyNumberFormat="1" applyFont="1" applyBorder="1" applyAlignment="1">
      <alignment wrapText="1"/>
    </xf>
    <xf numFmtId="169" fontId="3" fillId="0" borderId="8" xfId="15" applyNumberFormat="1" applyFont="1" applyBorder="1" applyAlignment="1">
      <alignment wrapText="1"/>
    </xf>
    <xf numFmtId="169" fontId="3" fillId="0" borderId="5" xfId="15" applyNumberFormat="1" applyFont="1" applyBorder="1" applyAlignment="1">
      <alignment wrapText="1"/>
    </xf>
    <xf numFmtId="169" fontId="3" fillId="0" borderId="8" xfId="15" applyNumberFormat="1" applyFont="1" applyBorder="1" applyAlignment="1">
      <alignment horizontal="center" wrapText="1"/>
    </xf>
    <xf numFmtId="169" fontId="3" fillId="0" borderId="1" xfId="15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169" fontId="2" fillId="0" borderId="8" xfId="15" applyNumberFormat="1" applyFont="1" applyBorder="1" applyAlignment="1">
      <alignment wrapText="1"/>
    </xf>
    <xf numFmtId="169" fontId="2" fillId="0" borderId="8" xfId="15" applyNumberFormat="1" applyFont="1" applyBorder="1" applyAlignment="1">
      <alignment horizontal="center" wrapText="1"/>
    </xf>
    <xf numFmtId="169" fontId="0" fillId="0" borderId="0" xfId="15" applyNumberFormat="1" applyAlignment="1">
      <alignment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9" fontId="3" fillId="0" borderId="4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169" fontId="3" fillId="0" borderId="6" xfId="15" applyNumberFormat="1" applyFont="1" applyBorder="1" applyAlignment="1">
      <alignment wrapText="1"/>
    </xf>
    <xf numFmtId="169" fontId="3" fillId="0" borderId="5" xfId="15" applyNumberFormat="1" applyFont="1" applyBorder="1" applyAlignment="1">
      <alignment horizontal="center" wrapText="1"/>
    </xf>
    <xf numFmtId="169" fontId="3" fillId="0" borderId="7" xfId="15" applyNumberFormat="1" applyFont="1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6" xfId="0" applyFont="1" applyBorder="1" applyAlignment="1">
      <alignment vertical="top" wrapText="1"/>
    </xf>
    <xf numFmtId="169" fontId="9" fillId="0" borderId="6" xfId="15" applyNumberFormat="1" applyFont="1" applyBorder="1" applyAlignment="1">
      <alignment horizontal="center" vertical="top" wrapText="1"/>
    </xf>
    <xf numFmtId="169" fontId="9" fillId="0" borderId="6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169" fontId="6" fillId="0" borderId="6" xfId="15" applyNumberFormat="1" applyFont="1" applyBorder="1" applyAlignment="1">
      <alignment horizontal="center" vertical="top" wrapText="1"/>
    </xf>
    <xf numFmtId="169" fontId="6" fillId="0" borderId="6" xfId="15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9" fontId="6" fillId="0" borderId="0" xfId="15" applyNumberFormat="1" applyFont="1" applyFill="1" applyBorder="1" applyAlignment="1">
      <alignment horizontal="center" wrapText="1"/>
    </xf>
    <xf numFmtId="169" fontId="9" fillId="0" borderId="7" xfId="15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22">
      <selection activeCell="A29" sqref="A29:G44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3.140625" style="0" customWidth="1"/>
    <col min="4" max="4" width="14.57421875" style="0" customWidth="1"/>
    <col min="5" max="5" width="14.00390625" style="0" customWidth="1"/>
    <col min="6" max="6" width="14.57421875" style="0" customWidth="1"/>
    <col min="7" max="7" width="9.8515625" style="0" customWidth="1"/>
  </cols>
  <sheetData>
    <row r="1" spans="1:6" ht="14.25" customHeight="1">
      <c r="A1" s="70" t="s">
        <v>55</v>
      </c>
      <c r="B1" s="71"/>
      <c r="C1" s="71"/>
      <c r="D1" s="71"/>
      <c r="E1" s="71"/>
      <c r="F1" s="71"/>
    </row>
    <row r="2" spans="6:7" ht="13.5" thickBot="1">
      <c r="F2" s="72" t="s">
        <v>52</v>
      </c>
      <c r="G2" s="72"/>
    </row>
    <row r="3" spans="1:7" ht="12.75">
      <c r="A3" s="1"/>
      <c r="B3" s="4"/>
      <c r="C3" s="4"/>
      <c r="D3" s="67" t="s">
        <v>56</v>
      </c>
      <c r="E3" s="4"/>
      <c r="F3" s="4"/>
      <c r="G3" s="67" t="s">
        <v>54</v>
      </c>
    </row>
    <row r="4" spans="1:7" ht="25.5">
      <c r="A4" s="2" t="s">
        <v>0</v>
      </c>
      <c r="B4" s="5" t="s">
        <v>1</v>
      </c>
      <c r="C4" s="15" t="s">
        <v>2</v>
      </c>
      <c r="D4" s="68"/>
      <c r="E4" s="5" t="s">
        <v>53</v>
      </c>
      <c r="F4" s="5" t="s">
        <v>57</v>
      </c>
      <c r="G4" s="68"/>
    </row>
    <row r="5" spans="1:7" ht="13.5" thickBot="1">
      <c r="A5" s="3"/>
      <c r="B5" s="6"/>
      <c r="C5" s="6"/>
      <c r="D5" s="69"/>
      <c r="E5" s="6"/>
      <c r="F5" s="7"/>
      <c r="G5" s="69"/>
    </row>
    <row r="6" spans="1:7" ht="13.5" thickBot="1">
      <c r="A6" s="8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</row>
    <row r="7" spans="1:7" ht="16.5" thickBot="1">
      <c r="A7" s="9" t="s">
        <v>10</v>
      </c>
      <c r="B7" s="10"/>
      <c r="C7" s="11" t="s">
        <v>11</v>
      </c>
      <c r="D7" s="22">
        <f aca="true" t="shared" si="0" ref="D7:F8">D8</f>
        <v>20000</v>
      </c>
      <c r="E7" s="20">
        <f t="shared" si="0"/>
        <v>20000</v>
      </c>
      <c r="F7" s="20">
        <f t="shared" si="0"/>
        <v>20000</v>
      </c>
      <c r="G7" s="29">
        <f>(F7/E7)*100</f>
        <v>100</v>
      </c>
    </row>
    <row r="8" spans="1:7" ht="16.5" thickBot="1">
      <c r="A8" s="12"/>
      <c r="B8" s="13" t="s">
        <v>12</v>
      </c>
      <c r="C8" s="14" t="s">
        <v>13</v>
      </c>
      <c r="D8" s="23">
        <f t="shared" si="0"/>
        <v>20000</v>
      </c>
      <c r="E8" s="21">
        <f t="shared" si="0"/>
        <v>20000</v>
      </c>
      <c r="F8" s="21">
        <f t="shared" si="0"/>
        <v>20000</v>
      </c>
      <c r="G8" s="29">
        <f aca="true" t="shared" si="1" ref="G8:G44">(F8/E8)*100</f>
        <v>100</v>
      </c>
    </row>
    <row r="9" spans="1:7" ht="16.5" thickBot="1">
      <c r="A9" s="12"/>
      <c r="B9" s="13"/>
      <c r="C9" s="14" t="s">
        <v>14</v>
      </c>
      <c r="D9" s="23">
        <v>20000</v>
      </c>
      <c r="E9" s="21">
        <v>20000</v>
      </c>
      <c r="F9" s="21">
        <v>20000</v>
      </c>
      <c r="G9" s="29">
        <f t="shared" si="1"/>
        <v>100</v>
      </c>
    </row>
    <row r="10" spans="1:7" ht="16.5" thickBot="1">
      <c r="A10" s="9" t="s">
        <v>18</v>
      </c>
      <c r="B10" s="10"/>
      <c r="C10" s="11" t="s">
        <v>19</v>
      </c>
      <c r="D10" s="22">
        <f>D11</f>
        <v>41576</v>
      </c>
      <c r="E10" s="20">
        <f>E11</f>
        <v>100976</v>
      </c>
      <c r="F10" s="20">
        <f>F11</f>
        <v>100914</v>
      </c>
      <c r="G10" s="29">
        <f t="shared" si="1"/>
        <v>99.93859927111393</v>
      </c>
    </row>
    <row r="11" spans="1:7" ht="16.5" thickBot="1">
      <c r="A11" s="12"/>
      <c r="B11" s="13" t="s">
        <v>20</v>
      </c>
      <c r="C11" s="14" t="s">
        <v>21</v>
      </c>
      <c r="D11" s="23">
        <v>41576</v>
      </c>
      <c r="E11" s="21">
        <f>E12</f>
        <v>100976</v>
      </c>
      <c r="F11" s="21">
        <f>F12</f>
        <v>100914</v>
      </c>
      <c r="G11" s="29">
        <f t="shared" si="1"/>
        <v>99.93859927111393</v>
      </c>
    </row>
    <row r="12" spans="1:7" ht="16.5" thickBot="1">
      <c r="A12" s="12"/>
      <c r="B12" s="13"/>
      <c r="C12" s="14" t="s">
        <v>16</v>
      </c>
      <c r="D12" s="23">
        <v>41576</v>
      </c>
      <c r="E12" s="21">
        <v>100976</v>
      </c>
      <c r="F12" s="21">
        <v>100914</v>
      </c>
      <c r="G12" s="29">
        <f t="shared" si="1"/>
        <v>99.93859927111393</v>
      </c>
    </row>
    <row r="13" spans="1:7" ht="16.5" thickBot="1">
      <c r="A13" s="12"/>
      <c r="B13" s="13"/>
      <c r="C13" s="14" t="s">
        <v>17</v>
      </c>
      <c r="D13" s="21" t="s">
        <v>32</v>
      </c>
      <c r="E13" s="21">
        <v>26924</v>
      </c>
      <c r="F13" s="21">
        <v>26924</v>
      </c>
      <c r="G13" s="29">
        <f t="shared" si="1"/>
        <v>100</v>
      </c>
    </row>
    <row r="14" spans="1:7" ht="16.5" thickBot="1">
      <c r="A14" s="9" t="s">
        <v>22</v>
      </c>
      <c r="B14" s="10"/>
      <c r="C14" s="11" t="s">
        <v>23</v>
      </c>
      <c r="D14" s="22">
        <f>D15+D17+D19+D21</f>
        <v>316640</v>
      </c>
      <c r="E14" s="20">
        <f>E15+E17+E19+E21</f>
        <v>371640</v>
      </c>
      <c r="F14" s="20">
        <f>F15+F17+F19+F21</f>
        <v>371414</v>
      </c>
      <c r="G14" s="29">
        <f t="shared" si="1"/>
        <v>99.93918846195243</v>
      </c>
    </row>
    <row r="15" spans="1:7" ht="16.5" thickBot="1">
      <c r="A15" s="9"/>
      <c r="B15" s="43">
        <v>71012</v>
      </c>
      <c r="C15" s="42" t="s">
        <v>61</v>
      </c>
      <c r="D15" s="44">
        <f>D16</f>
        <v>74426</v>
      </c>
      <c r="E15" s="40">
        <f>E16</f>
        <v>99426</v>
      </c>
      <c r="F15" s="40">
        <f>F16</f>
        <v>99426</v>
      </c>
      <c r="G15" s="29">
        <f t="shared" si="1"/>
        <v>100</v>
      </c>
    </row>
    <row r="16" spans="1:7" ht="16.5" thickBot="1">
      <c r="A16" s="9"/>
      <c r="B16" s="10"/>
      <c r="C16" s="14" t="s">
        <v>16</v>
      </c>
      <c r="D16" s="44">
        <v>74426</v>
      </c>
      <c r="E16" s="40">
        <v>99426</v>
      </c>
      <c r="F16" s="40">
        <v>99426</v>
      </c>
      <c r="G16" s="29">
        <f t="shared" si="1"/>
        <v>100</v>
      </c>
    </row>
    <row r="17" spans="1:7" ht="16.5" thickBot="1">
      <c r="A17" s="12"/>
      <c r="B17" s="13" t="s">
        <v>24</v>
      </c>
      <c r="C17" s="14" t="s">
        <v>25</v>
      </c>
      <c r="D17" s="23">
        <f>D18</f>
        <v>30000</v>
      </c>
      <c r="E17" s="21">
        <f>E18</f>
        <v>30000</v>
      </c>
      <c r="F17" s="21">
        <f>F18</f>
        <v>30000</v>
      </c>
      <c r="G17" s="29">
        <f t="shared" si="1"/>
        <v>100</v>
      </c>
    </row>
    <row r="18" spans="1:7" ht="16.5" thickBot="1">
      <c r="A18" s="12"/>
      <c r="B18" s="13"/>
      <c r="C18" s="14" t="s">
        <v>16</v>
      </c>
      <c r="D18" s="23">
        <v>30000</v>
      </c>
      <c r="E18" s="21">
        <v>30000</v>
      </c>
      <c r="F18" s="21">
        <v>30000</v>
      </c>
      <c r="G18" s="29">
        <f t="shared" si="1"/>
        <v>100</v>
      </c>
    </row>
    <row r="19" spans="1:7" ht="16.5" thickBot="1">
      <c r="A19" s="12"/>
      <c r="B19" s="13" t="s">
        <v>26</v>
      </c>
      <c r="C19" s="14" t="s">
        <v>27</v>
      </c>
      <c r="D19" s="23">
        <f>D20</f>
        <v>13515</v>
      </c>
      <c r="E19" s="21">
        <f>E20</f>
        <v>13515</v>
      </c>
      <c r="F19" s="21">
        <f>F20</f>
        <v>13515</v>
      </c>
      <c r="G19" s="29">
        <f t="shared" si="1"/>
        <v>100</v>
      </c>
    </row>
    <row r="20" spans="1:7" ht="16.5" thickBot="1">
      <c r="A20" s="12"/>
      <c r="B20" s="13"/>
      <c r="C20" s="14" t="s">
        <v>16</v>
      </c>
      <c r="D20" s="23">
        <v>13515</v>
      </c>
      <c r="E20" s="21">
        <v>13515</v>
      </c>
      <c r="F20" s="21">
        <v>13515</v>
      </c>
      <c r="G20" s="29">
        <f t="shared" si="1"/>
        <v>100</v>
      </c>
    </row>
    <row r="21" spans="1:7" ht="16.5" thickBot="1">
      <c r="A21" s="12"/>
      <c r="B21" s="13" t="s">
        <v>28</v>
      </c>
      <c r="C21" s="14" t="s">
        <v>29</v>
      </c>
      <c r="D21" s="23">
        <f>D22+D23</f>
        <v>198699</v>
      </c>
      <c r="E21" s="21">
        <f>E22+E23</f>
        <v>228699</v>
      </c>
      <c r="F21" s="21">
        <f>F22+F23</f>
        <v>228473</v>
      </c>
      <c r="G21" s="29">
        <f t="shared" si="1"/>
        <v>99.90118015382664</v>
      </c>
    </row>
    <row r="22" spans="1:7" ht="16.5" thickBot="1">
      <c r="A22" s="12"/>
      <c r="B22" s="13"/>
      <c r="C22" s="14" t="s">
        <v>30</v>
      </c>
      <c r="D22" s="23">
        <v>194199</v>
      </c>
      <c r="E22" s="21">
        <v>224199</v>
      </c>
      <c r="F22" s="21">
        <v>224197</v>
      </c>
      <c r="G22" s="29">
        <f t="shared" si="1"/>
        <v>99.999107935361</v>
      </c>
    </row>
    <row r="23" spans="1:7" ht="16.5" thickBot="1">
      <c r="A23" s="12"/>
      <c r="B23" s="13"/>
      <c r="C23" s="14" t="s">
        <v>59</v>
      </c>
      <c r="D23" s="23">
        <v>4500</v>
      </c>
      <c r="E23" s="21">
        <v>4500</v>
      </c>
      <c r="F23" s="21">
        <v>4276</v>
      </c>
      <c r="G23" s="29">
        <f t="shared" si="1"/>
        <v>95.02222222222223</v>
      </c>
    </row>
    <row r="24" spans="1:7" ht="16.5" thickBot="1">
      <c r="A24" s="12"/>
      <c r="B24" s="13"/>
      <c r="C24" s="14" t="s">
        <v>31</v>
      </c>
      <c r="D24" s="23">
        <v>142910</v>
      </c>
      <c r="E24" s="21">
        <v>168826</v>
      </c>
      <c r="F24" s="21">
        <v>168824</v>
      </c>
      <c r="G24" s="29">
        <f t="shared" si="1"/>
        <v>99.99881534834681</v>
      </c>
    </row>
    <row r="25" spans="1:7" ht="16.5" thickBot="1">
      <c r="A25" s="9" t="s">
        <v>33</v>
      </c>
      <c r="B25" s="10"/>
      <c r="C25" s="11" t="s">
        <v>34</v>
      </c>
      <c r="D25" s="22">
        <f>D26+D29</f>
        <v>212227</v>
      </c>
      <c r="E25" s="20">
        <f>E26+E29</f>
        <v>212227</v>
      </c>
      <c r="F25" s="20">
        <f>F26+F29</f>
        <v>209349</v>
      </c>
      <c r="G25" s="29">
        <f t="shared" si="1"/>
        <v>98.64390487543999</v>
      </c>
    </row>
    <row r="26" spans="1:7" ht="16.5" thickBot="1">
      <c r="A26" s="12"/>
      <c r="B26" s="13" t="s">
        <v>35</v>
      </c>
      <c r="C26" s="14" t="s">
        <v>36</v>
      </c>
      <c r="D26" s="23">
        <f>D27</f>
        <v>152227</v>
      </c>
      <c r="E26" s="21">
        <f>E27</f>
        <v>152227</v>
      </c>
      <c r="F26" s="21">
        <f>F27</f>
        <v>152227</v>
      </c>
      <c r="G26" s="29">
        <f t="shared" si="1"/>
        <v>100</v>
      </c>
    </row>
    <row r="27" spans="1:7" ht="16.5" thickBot="1">
      <c r="A27" s="12"/>
      <c r="B27" s="13"/>
      <c r="C27" s="14" t="s">
        <v>37</v>
      </c>
      <c r="D27" s="23">
        <v>152227</v>
      </c>
      <c r="E27" s="21">
        <f>E28</f>
        <v>152227</v>
      </c>
      <c r="F27" s="21">
        <f>F28</f>
        <v>152227</v>
      </c>
      <c r="G27" s="29">
        <f t="shared" si="1"/>
        <v>100</v>
      </c>
    </row>
    <row r="28" spans="1:7" ht="16.5" thickBot="1">
      <c r="A28" s="12"/>
      <c r="B28" s="13"/>
      <c r="C28" s="14" t="s">
        <v>38</v>
      </c>
      <c r="D28" s="23">
        <v>152227</v>
      </c>
      <c r="E28" s="21">
        <v>152227</v>
      </c>
      <c r="F28" s="21">
        <v>152227</v>
      </c>
      <c r="G28" s="29">
        <f t="shared" si="1"/>
        <v>100</v>
      </c>
    </row>
    <row r="29" spans="1:7" ht="16.5" thickBot="1">
      <c r="A29" s="16"/>
      <c r="B29" s="17">
        <v>75045</v>
      </c>
      <c r="C29" s="47" t="s">
        <v>62</v>
      </c>
      <c r="D29" s="24">
        <f>D30</f>
        <v>60000</v>
      </c>
      <c r="E29" s="26">
        <f>E30</f>
        <v>60000</v>
      </c>
      <c r="F29" s="26">
        <f>F30</f>
        <v>57122</v>
      </c>
      <c r="G29" s="30">
        <f t="shared" si="1"/>
        <v>95.20333333333333</v>
      </c>
    </row>
    <row r="30" spans="1:7" ht="16.5" thickBot="1">
      <c r="A30" s="12"/>
      <c r="B30" s="13"/>
      <c r="C30" s="48" t="s">
        <v>37</v>
      </c>
      <c r="D30" s="23">
        <v>60000</v>
      </c>
      <c r="E30" s="21">
        <v>60000</v>
      </c>
      <c r="F30" s="21">
        <v>57122</v>
      </c>
      <c r="G30" s="29">
        <f t="shared" si="1"/>
        <v>95.20333333333333</v>
      </c>
    </row>
    <row r="31" spans="1:7" ht="16.5" thickBot="1">
      <c r="A31" s="12"/>
      <c r="B31" s="13"/>
      <c r="C31" s="48" t="s">
        <v>38</v>
      </c>
      <c r="D31" s="23">
        <v>2000</v>
      </c>
      <c r="E31" s="21">
        <v>15162</v>
      </c>
      <c r="F31" s="21">
        <v>15045</v>
      </c>
      <c r="G31" s="29">
        <f t="shared" si="1"/>
        <v>99.22833399287693</v>
      </c>
    </row>
    <row r="32" spans="1:7" ht="16.5" thickBot="1">
      <c r="A32" s="9" t="s">
        <v>40</v>
      </c>
      <c r="B32" s="10"/>
      <c r="C32" s="49" t="s">
        <v>41</v>
      </c>
      <c r="D32" s="22">
        <f>D33</f>
        <v>500</v>
      </c>
      <c r="E32" s="20">
        <f>E33</f>
        <v>500</v>
      </c>
      <c r="F32" s="20">
        <f>F33</f>
        <v>500</v>
      </c>
      <c r="G32" s="29">
        <f t="shared" si="1"/>
        <v>100</v>
      </c>
    </row>
    <row r="33" spans="1:7" ht="16.5" thickBot="1">
      <c r="A33" s="9"/>
      <c r="B33" s="13" t="s">
        <v>42</v>
      </c>
      <c r="C33" s="48" t="s">
        <v>43</v>
      </c>
      <c r="D33" s="23">
        <f>D34</f>
        <v>500</v>
      </c>
      <c r="E33" s="21">
        <f>E34</f>
        <v>500</v>
      </c>
      <c r="F33" s="21">
        <f>E34</f>
        <v>500</v>
      </c>
      <c r="G33" s="29">
        <f t="shared" si="1"/>
        <v>100</v>
      </c>
    </row>
    <row r="34" spans="1:7" ht="16.5" thickBot="1">
      <c r="A34" s="9"/>
      <c r="B34" s="10"/>
      <c r="C34" s="48" t="s">
        <v>39</v>
      </c>
      <c r="D34" s="23">
        <v>500</v>
      </c>
      <c r="E34" s="21">
        <v>500</v>
      </c>
      <c r="F34" s="21">
        <v>500</v>
      </c>
      <c r="G34" s="29">
        <f t="shared" si="1"/>
        <v>100</v>
      </c>
    </row>
    <row r="35" spans="1:7" ht="16.5" thickBot="1">
      <c r="A35" s="28" t="s">
        <v>44</v>
      </c>
      <c r="B35" s="31"/>
      <c r="C35" s="35" t="s">
        <v>45</v>
      </c>
      <c r="D35" s="32">
        <f>D38</f>
        <v>1756249</v>
      </c>
      <c r="E35" s="33">
        <f>E36+E38</f>
        <v>1885632</v>
      </c>
      <c r="F35" s="33">
        <f>F36+F38</f>
        <v>1875452</v>
      </c>
      <c r="G35" s="29">
        <f t="shared" si="1"/>
        <v>99.46012795709873</v>
      </c>
    </row>
    <row r="36" spans="1:7" ht="16.5" thickBot="1">
      <c r="A36" s="36"/>
      <c r="B36" s="38">
        <v>85141</v>
      </c>
      <c r="C36" s="41" t="s">
        <v>58</v>
      </c>
      <c r="D36" s="45" t="s">
        <v>32</v>
      </c>
      <c r="E36" s="39">
        <f>E37</f>
        <v>150000</v>
      </c>
      <c r="F36" s="40">
        <f>F37</f>
        <v>148962</v>
      </c>
      <c r="G36" s="29">
        <f t="shared" si="1"/>
        <v>99.30799999999999</v>
      </c>
    </row>
    <row r="37" spans="1:7" ht="16.5" thickBot="1">
      <c r="A37" s="36"/>
      <c r="B37" s="37"/>
      <c r="C37" s="48" t="s">
        <v>59</v>
      </c>
      <c r="D37" s="46" t="s">
        <v>32</v>
      </c>
      <c r="E37" s="39">
        <v>150000</v>
      </c>
      <c r="F37" s="40">
        <v>148962</v>
      </c>
      <c r="G37" s="29">
        <f t="shared" si="1"/>
        <v>99.30799999999999</v>
      </c>
    </row>
    <row r="38" spans="1:7" ht="33" customHeight="1" thickBot="1">
      <c r="A38" s="18"/>
      <c r="B38" s="18" t="s">
        <v>46</v>
      </c>
      <c r="C38" s="19" t="s">
        <v>47</v>
      </c>
      <c r="D38" s="25">
        <f>D39</f>
        <v>1756249</v>
      </c>
      <c r="E38" s="27">
        <f>E39</f>
        <v>1735632</v>
      </c>
      <c r="F38" s="21">
        <f>F39</f>
        <v>1726490</v>
      </c>
      <c r="G38" s="29">
        <f t="shared" si="1"/>
        <v>99.47327544087686</v>
      </c>
    </row>
    <row r="39" spans="1:7" ht="16.5" thickBot="1">
      <c r="A39" s="16"/>
      <c r="B39" s="17"/>
      <c r="C39" s="47" t="s">
        <v>16</v>
      </c>
      <c r="D39" s="24">
        <v>1756249</v>
      </c>
      <c r="E39" s="26">
        <v>1735632</v>
      </c>
      <c r="F39" s="21">
        <v>1726490</v>
      </c>
      <c r="G39" s="29">
        <f t="shared" si="1"/>
        <v>99.47327544087686</v>
      </c>
    </row>
    <row r="40" spans="1:7" ht="16.5" hidden="1" thickBot="1">
      <c r="A40" s="12"/>
      <c r="B40" s="13" t="s">
        <v>48</v>
      </c>
      <c r="C40" s="48" t="s">
        <v>15</v>
      </c>
      <c r="D40" s="23"/>
      <c r="E40" s="21"/>
      <c r="F40" s="20"/>
      <c r="G40" s="29" t="e">
        <f t="shared" si="1"/>
        <v>#DIV/0!</v>
      </c>
    </row>
    <row r="41" spans="1:7" ht="16.5" thickBot="1">
      <c r="A41" s="9"/>
      <c r="B41" s="10"/>
      <c r="C41" s="49" t="s">
        <v>49</v>
      </c>
      <c r="D41" s="22">
        <f>D7+D10+D14+D25+D32+D35</f>
        <v>2347192</v>
      </c>
      <c r="E41" s="20">
        <f>E7+E10+E14+E25+E32+E35</f>
        <v>2590975</v>
      </c>
      <c r="F41" s="20">
        <f>F7+F10+F14+F25+F32+F35</f>
        <v>2577629</v>
      </c>
      <c r="G41" s="29">
        <f t="shared" si="1"/>
        <v>99.48490433138105</v>
      </c>
    </row>
    <row r="42" spans="1:7" ht="16.5" thickBot="1">
      <c r="A42" s="12"/>
      <c r="B42" s="13"/>
      <c r="C42" s="48" t="s">
        <v>50</v>
      </c>
      <c r="D42" s="23">
        <f>D9+D12+D16+D18+D20+D22+D27+D30+D34+D39</f>
        <v>2342692</v>
      </c>
      <c r="E42" s="21">
        <f>E9+E12+E16+E18+E20+E27+E22+E30+E34+E39</f>
        <v>2436475</v>
      </c>
      <c r="F42" s="21">
        <f>F9+F12+F16+F18+F20+F22+F27+F30+F34+F39</f>
        <v>2424391</v>
      </c>
      <c r="G42" s="29">
        <f t="shared" si="1"/>
        <v>99.50403759529648</v>
      </c>
    </row>
    <row r="43" spans="1:7" ht="16.5" thickBot="1">
      <c r="A43" s="12"/>
      <c r="B43" s="13"/>
      <c r="C43" s="48" t="s">
        <v>60</v>
      </c>
      <c r="D43" s="23">
        <f>D23</f>
        <v>4500</v>
      </c>
      <c r="E43" s="21">
        <f>E23+E37</f>
        <v>154500</v>
      </c>
      <c r="F43" s="21">
        <f>F37+F23</f>
        <v>153238</v>
      </c>
      <c r="G43" s="29">
        <f t="shared" si="1"/>
        <v>99.18317152103559</v>
      </c>
    </row>
    <row r="44" spans="1:7" ht="16.5" thickBot="1">
      <c r="A44" s="12"/>
      <c r="B44" s="13"/>
      <c r="C44" s="48" t="s">
        <v>51</v>
      </c>
      <c r="D44" s="23">
        <f>D24+D28+D31</f>
        <v>297137</v>
      </c>
      <c r="E44" s="21">
        <f>E13+E24+E28+E31</f>
        <v>363139</v>
      </c>
      <c r="F44" s="21">
        <f>F13+F24+F28+F31</f>
        <v>363020</v>
      </c>
      <c r="G44" s="29">
        <f t="shared" si="1"/>
        <v>99.96723017907743</v>
      </c>
    </row>
    <row r="45" ht="12.75">
      <c r="F45" s="34"/>
    </row>
    <row r="46" ht="12.75">
      <c r="F46" s="34"/>
    </row>
    <row r="47" ht="12.75">
      <c r="F47" s="34"/>
    </row>
    <row r="48" ht="12.75">
      <c r="F48" s="34"/>
    </row>
    <row r="49" ht="12.75">
      <c r="F49" s="34"/>
    </row>
    <row r="50" ht="12.75">
      <c r="F50" s="34"/>
    </row>
    <row r="51" ht="12.75">
      <c r="F51" s="34"/>
    </row>
    <row r="52" ht="12.75">
      <c r="F52" s="34"/>
    </row>
    <row r="53" ht="12.75">
      <c r="F53" s="34"/>
    </row>
    <row r="54" ht="12.75">
      <c r="F54" s="34"/>
    </row>
    <row r="55" ht="12.75">
      <c r="F55" s="34"/>
    </row>
    <row r="56" ht="12.75">
      <c r="F56" s="34"/>
    </row>
    <row r="57" ht="12.75">
      <c r="F57" s="34"/>
    </row>
    <row r="58" ht="12.75">
      <c r="F58" s="34"/>
    </row>
    <row r="59" ht="12.75">
      <c r="F59" s="34"/>
    </row>
    <row r="60" ht="12.75">
      <c r="F60" s="34"/>
    </row>
    <row r="61" ht="12.75">
      <c r="F61" s="34"/>
    </row>
    <row r="62" ht="12.75">
      <c r="F62" s="34"/>
    </row>
    <row r="63" ht="12.75">
      <c r="F63" s="34"/>
    </row>
    <row r="64" ht="12.75">
      <c r="F64" s="34"/>
    </row>
    <row r="65" ht="12.75">
      <c r="F65" s="34"/>
    </row>
    <row r="66" ht="12.75">
      <c r="F66" s="34"/>
    </row>
    <row r="67" ht="12.75">
      <c r="F67" s="34"/>
    </row>
    <row r="68" ht="12.75">
      <c r="F68" s="34"/>
    </row>
    <row r="69" ht="12.75">
      <c r="F69" s="34"/>
    </row>
    <row r="70" ht="12.75">
      <c r="F70" s="34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12.75">
      <c r="F84" s="34"/>
    </row>
    <row r="85" ht="12.75">
      <c r="F85" s="34"/>
    </row>
    <row r="86" ht="12.75">
      <c r="F86" s="34"/>
    </row>
    <row r="87" ht="12.75">
      <c r="F87" s="34"/>
    </row>
    <row r="88" ht="12.75">
      <c r="F88" s="34"/>
    </row>
    <row r="89" ht="12.75">
      <c r="F89" s="34"/>
    </row>
    <row r="90" ht="12.75">
      <c r="F90" s="34"/>
    </row>
    <row r="91" ht="12.75">
      <c r="F91" s="34"/>
    </row>
    <row r="92" ht="12.75">
      <c r="F92" s="34"/>
    </row>
    <row r="93" ht="12.75">
      <c r="F93" s="34"/>
    </row>
    <row r="94" ht="12.75">
      <c r="F94" s="34"/>
    </row>
    <row r="95" ht="12.75">
      <c r="F95" s="34"/>
    </row>
    <row r="96" ht="12.75">
      <c r="F96" s="34"/>
    </row>
    <row r="97" ht="12.75">
      <c r="F97" s="34"/>
    </row>
    <row r="98" ht="12.75">
      <c r="F98" s="34"/>
    </row>
    <row r="99" ht="12.75">
      <c r="F99" s="34"/>
    </row>
    <row r="100" ht="12.75">
      <c r="F100" s="34"/>
    </row>
    <row r="101" ht="12.75">
      <c r="F101" s="34"/>
    </row>
    <row r="102" ht="12.75">
      <c r="F102" s="34"/>
    </row>
    <row r="103" ht="12.75">
      <c r="F103" s="34"/>
    </row>
    <row r="104" ht="12.75">
      <c r="F104" s="34"/>
    </row>
    <row r="105" ht="12.75">
      <c r="F105" s="34"/>
    </row>
    <row r="106" ht="12.75">
      <c r="F106" s="34"/>
    </row>
    <row r="107" ht="12.75">
      <c r="F107" s="34"/>
    </row>
    <row r="108" ht="12.75">
      <c r="F108" s="34"/>
    </row>
    <row r="109" ht="12.75">
      <c r="F109" s="34"/>
    </row>
    <row r="110" ht="12.75">
      <c r="F110" s="34"/>
    </row>
    <row r="111" ht="12.75">
      <c r="F111" s="34"/>
    </row>
    <row r="112" ht="12.75">
      <c r="F112" s="34"/>
    </row>
    <row r="113" ht="12.75">
      <c r="F113" s="34"/>
    </row>
    <row r="114" ht="12.75">
      <c r="F114" s="34"/>
    </row>
    <row r="115" ht="12.75">
      <c r="F115" s="34"/>
    </row>
    <row r="116" ht="12.75">
      <c r="F116" s="34"/>
    </row>
    <row r="117" ht="12.75">
      <c r="F117" s="34"/>
    </row>
    <row r="118" ht="12.75">
      <c r="F118" s="34"/>
    </row>
    <row r="119" ht="12.75">
      <c r="F119" s="34"/>
    </row>
    <row r="120" ht="12.75">
      <c r="F120" s="34"/>
    </row>
    <row r="121" ht="12.75">
      <c r="F121" s="34"/>
    </row>
  </sheetData>
  <mergeCells count="4">
    <mergeCell ref="D3:D5"/>
    <mergeCell ref="G3:G5"/>
    <mergeCell ref="A1:F1"/>
    <mergeCell ref="F2:G2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 topLeftCell="A2">
      <selection activeCell="G21" sqref="G21"/>
    </sheetView>
  </sheetViews>
  <sheetFormatPr defaultColWidth="9.140625" defaultRowHeight="12.75"/>
  <cols>
    <col min="2" max="2" width="8.421875" style="0" customWidth="1"/>
    <col min="4" max="4" width="47.140625" style="0" customWidth="1"/>
    <col min="5" max="5" width="12.7109375" style="0" customWidth="1"/>
    <col min="6" max="6" width="11.7109375" style="0" customWidth="1"/>
    <col min="7" max="7" width="11.00390625" style="0" customWidth="1"/>
    <col min="8" max="8" width="14.28125" style="0" customWidth="1"/>
  </cols>
  <sheetData>
    <row r="2" spans="1:8" ht="12.75">
      <c r="A2" s="73" t="s">
        <v>63</v>
      </c>
      <c r="B2" s="71"/>
      <c r="C2" s="71"/>
      <c r="D2" s="71"/>
      <c r="E2" s="71"/>
      <c r="F2" s="71"/>
      <c r="G2" s="71"/>
      <c r="H2" s="71"/>
    </row>
    <row r="4" ht="13.5" thickBot="1"/>
    <row r="5" spans="1:8" ht="10.5" customHeight="1">
      <c r="A5" s="50"/>
      <c r="B5" s="51"/>
      <c r="C5" s="51"/>
      <c r="D5" s="51"/>
      <c r="E5" s="51"/>
      <c r="F5" s="74" t="s">
        <v>85</v>
      </c>
      <c r="G5" s="77" t="s">
        <v>64</v>
      </c>
      <c r="H5" s="78"/>
    </row>
    <row r="6" spans="1:8" ht="6.75" customHeight="1" thickBot="1">
      <c r="A6" s="52"/>
      <c r="B6" s="53"/>
      <c r="C6" s="53"/>
      <c r="D6" s="53"/>
      <c r="E6" s="81" t="s">
        <v>65</v>
      </c>
      <c r="F6" s="75"/>
      <c r="G6" s="79"/>
      <c r="H6" s="80"/>
    </row>
    <row r="7" spans="1:8" ht="20.25" customHeight="1">
      <c r="A7" s="52" t="s">
        <v>0</v>
      </c>
      <c r="B7" s="53" t="s">
        <v>1</v>
      </c>
      <c r="C7" s="75" t="s">
        <v>66</v>
      </c>
      <c r="D7" s="75" t="s">
        <v>2</v>
      </c>
      <c r="E7" s="81"/>
      <c r="F7" s="75"/>
      <c r="G7" s="83" t="s">
        <v>67</v>
      </c>
      <c r="H7" s="74" t="s">
        <v>68</v>
      </c>
    </row>
    <row r="8" spans="1:8" ht="15" thickBot="1">
      <c r="A8" s="54"/>
      <c r="B8" s="55"/>
      <c r="C8" s="76"/>
      <c r="D8" s="76"/>
      <c r="E8" s="82"/>
      <c r="F8" s="76"/>
      <c r="G8" s="84"/>
      <c r="H8" s="76"/>
    </row>
    <row r="9" spans="1:8" ht="13.5" thickBot="1">
      <c r="A9" s="56">
        <v>1</v>
      </c>
      <c r="B9" s="57">
        <v>2</v>
      </c>
      <c r="C9" s="57">
        <v>3</v>
      </c>
      <c r="D9" s="57">
        <v>4</v>
      </c>
      <c r="E9" s="57"/>
      <c r="F9" s="57">
        <v>6</v>
      </c>
      <c r="G9" s="57">
        <v>7</v>
      </c>
      <c r="H9" s="57">
        <v>8</v>
      </c>
    </row>
    <row r="10" spans="1:8" ht="17.25" customHeight="1" thickBot="1">
      <c r="A10" s="58">
        <v>700</v>
      </c>
      <c r="B10" s="59"/>
      <c r="C10" s="59"/>
      <c r="D10" s="59" t="s">
        <v>69</v>
      </c>
      <c r="E10" s="60">
        <v>668141</v>
      </c>
      <c r="F10" s="61">
        <f>F11</f>
        <v>935135.63</v>
      </c>
      <c r="G10" s="61">
        <f>G11</f>
        <v>706185.15</v>
      </c>
      <c r="H10" s="61">
        <f>H11</f>
        <v>228950.48000000004</v>
      </c>
    </row>
    <row r="11" spans="1:8" ht="18" customHeight="1" thickBot="1">
      <c r="A11" s="62"/>
      <c r="B11" s="63">
        <v>70005</v>
      </c>
      <c r="C11" s="63"/>
      <c r="D11" s="63" t="s">
        <v>21</v>
      </c>
      <c r="E11" s="64">
        <f>E12+E13+E14+E15+E16+E17</f>
        <v>668141</v>
      </c>
      <c r="F11" s="64">
        <f>F12+F13+F14+F15+F16+F17+F18</f>
        <v>935135.63</v>
      </c>
      <c r="G11" s="64">
        <f>G12+G13+G14+G15+G16+G17+G18</f>
        <v>706185.15</v>
      </c>
      <c r="H11" s="64">
        <f>H12+H13+H14+H15+H16+H17+H18</f>
        <v>228950.48000000004</v>
      </c>
    </row>
    <row r="12" spans="1:8" ht="28.5" customHeight="1" thickBot="1">
      <c r="A12" s="62"/>
      <c r="B12" s="63"/>
      <c r="C12" s="63" t="s">
        <v>70</v>
      </c>
      <c r="D12" s="63" t="s">
        <v>71</v>
      </c>
      <c r="E12" s="65">
        <v>557333</v>
      </c>
      <c r="F12" s="65">
        <v>599230.58</v>
      </c>
      <c r="G12" s="65">
        <v>449422.94</v>
      </c>
      <c r="H12" s="65">
        <v>149807.64</v>
      </c>
    </row>
    <row r="13" spans="1:8" ht="63" customHeight="1" thickBot="1">
      <c r="A13" s="62"/>
      <c r="B13" s="63"/>
      <c r="C13" s="63" t="s">
        <v>72</v>
      </c>
      <c r="D13" s="66" t="s">
        <v>73</v>
      </c>
      <c r="E13" s="65">
        <v>18667</v>
      </c>
      <c r="F13" s="65">
        <v>15450.76</v>
      </c>
      <c r="G13" s="65">
        <v>11588.07</v>
      </c>
      <c r="H13" s="65">
        <v>3862.69</v>
      </c>
    </row>
    <row r="14" spans="1:8" ht="44.25" customHeight="1" thickBot="1">
      <c r="A14" s="62"/>
      <c r="B14" s="63"/>
      <c r="C14" s="63" t="s">
        <v>74</v>
      </c>
      <c r="D14" s="63" t="s">
        <v>75</v>
      </c>
      <c r="E14" s="65">
        <v>49474</v>
      </c>
      <c r="F14" s="65">
        <v>64249.76</v>
      </c>
      <c r="G14" s="65">
        <v>48187.32</v>
      </c>
      <c r="H14" s="65">
        <v>16062.44</v>
      </c>
    </row>
    <row r="15" spans="1:8" ht="32.25" customHeight="1" thickBot="1">
      <c r="A15" s="62"/>
      <c r="B15" s="63"/>
      <c r="C15" s="63" t="s">
        <v>76</v>
      </c>
      <c r="D15" s="63" t="s">
        <v>77</v>
      </c>
      <c r="E15" s="65">
        <v>22667</v>
      </c>
      <c r="F15" s="65">
        <v>232037.4</v>
      </c>
      <c r="G15" s="65">
        <v>174028.05</v>
      </c>
      <c r="H15" s="65">
        <v>58009.35</v>
      </c>
    </row>
    <row r="16" spans="1:8" ht="30" customHeight="1" thickBot="1">
      <c r="A16" s="62"/>
      <c r="B16" s="63"/>
      <c r="C16" s="63" t="s">
        <v>78</v>
      </c>
      <c r="D16" s="63" t="s">
        <v>79</v>
      </c>
      <c r="E16" s="65">
        <v>17895</v>
      </c>
      <c r="F16" s="65">
        <v>21923.56</v>
      </c>
      <c r="G16" s="65">
        <v>20827.38</v>
      </c>
      <c r="H16" s="65">
        <v>1096.18</v>
      </c>
    </row>
    <row r="17" spans="1:8" ht="18" customHeight="1" thickBot="1">
      <c r="A17" s="62"/>
      <c r="B17" s="63"/>
      <c r="C17" s="63" t="s">
        <v>80</v>
      </c>
      <c r="D17" s="63" t="s">
        <v>81</v>
      </c>
      <c r="E17" s="65">
        <v>2105</v>
      </c>
      <c r="F17" s="65">
        <v>1878.99</v>
      </c>
      <c r="G17" s="65">
        <v>1785.04</v>
      </c>
      <c r="H17" s="65">
        <v>93.95</v>
      </c>
    </row>
    <row r="18" spans="1:8" ht="17.25" customHeight="1" thickBot="1">
      <c r="A18" s="62"/>
      <c r="B18" s="63"/>
      <c r="C18" s="63" t="s">
        <v>82</v>
      </c>
      <c r="D18" s="63" t="s">
        <v>83</v>
      </c>
      <c r="E18" s="65" t="s">
        <v>32</v>
      </c>
      <c r="F18" s="65">
        <v>364.58</v>
      </c>
      <c r="G18" s="65">
        <v>346.35</v>
      </c>
      <c r="H18" s="65">
        <v>18.23</v>
      </c>
    </row>
    <row r="19" spans="1:8" ht="15.75" thickBot="1">
      <c r="A19" s="62"/>
      <c r="B19" s="63"/>
      <c r="C19" s="63"/>
      <c r="D19" s="59" t="s">
        <v>84</v>
      </c>
      <c r="E19" s="60">
        <f>SUM(E12:E17)</f>
        <v>668141</v>
      </c>
      <c r="F19" s="60">
        <v>935135.63</v>
      </c>
      <c r="G19" s="86">
        <v>706185.13</v>
      </c>
      <c r="H19" s="60">
        <v>228950.48</v>
      </c>
    </row>
    <row r="20" ht="15">
      <c r="G20" s="85"/>
    </row>
  </sheetData>
  <mergeCells count="8">
    <mergeCell ref="A2:H2"/>
    <mergeCell ref="F5:F8"/>
    <mergeCell ref="G5:H6"/>
    <mergeCell ref="E6:E8"/>
    <mergeCell ref="C7:C8"/>
    <mergeCell ref="D7:D8"/>
    <mergeCell ref="G7:G8"/>
    <mergeCell ref="H7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2007-02-22T13:04:21Z</cp:lastPrinted>
  <dcterms:created xsi:type="dcterms:W3CDTF">2005-11-08T10:40:11Z</dcterms:created>
  <dcterms:modified xsi:type="dcterms:W3CDTF">2007-02-23T08:46:07Z</dcterms:modified>
  <cp:category/>
  <cp:version/>
  <cp:contentType/>
  <cp:contentStatus/>
</cp:coreProperties>
</file>