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<sst xmlns="http://schemas.openxmlformats.org/spreadsheetml/2006/main" count="308" uniqueCount="202">
  <si>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</si>
  <si>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</si>
  <si>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</si>
  <si>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</si>
  <si>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</si>
  <si>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</si>
  <si>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</si>
  <si>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</si>
  <si>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</si>
  <si>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</si>
  <si>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</si>
  <si>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</si>
  <si>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</si>
  <si>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</si>
  <si>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</si>
  <si>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</si>
  <si>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</si>
  <si>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</si>
  <si>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</si>
  <si>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</si>
  <si>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</si>
  <si>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</si>
  <si>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</si>
  <si>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</si>
  <si>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</si>
  <si>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</si>
  <si>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</si>
  <si>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</si>
  <si>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</si>
  <si>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</si>
  <si>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</si>
  <si>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</si>
  <si>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</si>
  <si>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</si>
  <si>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</si>
  <si>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</si>
  <si>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</si>
  <si>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</si>
  <si>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</si>
  <si>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</si>
  <si>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</si>
  <si>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</si>
  <si>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</si>
  <si>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</si>
  <si>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</si>
  <si>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</si>
  <si>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</si>
  <si>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-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</si>
  <si>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</si>
  <si>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</si>
  <si>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</si>
  <si>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</si>
  <si>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</si>
  <si>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</si>
  <si>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</si>
  <si>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</si>
  <si>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</si>
  <si>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</si>
  <si>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</si>
  <si>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</si>
  <si>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</si>
  <si>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</si>
  <si>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</si>
  <si>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</si>
  <si>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</si>
  <si>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</si>
  <si>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</si>
  <si>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</si>
  <si>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</si>
  <si>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</si>
  <si>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</si>
  <si>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 xml:space="preserve">  w tym: dotacje dla stowarzyszeń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</si>
  <si>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</si>
  <si>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</si>
  <si>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</si>
  <si>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</si>
  <si>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</si>
  <si>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</si>
  <si>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</si>
  <si>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</si>
  <si>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</si>
  <si>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</si>
  <si>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</si>
  <si>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</si>
  <si>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</si>
  <si>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</si>
  <si>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</si>
  <si>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</si>
  <si>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</si>
  <si>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</si>
  <si>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</si>
  <si>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</si>
  <si>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</si>
  <si>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</si>
  <si>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</si>
  <si>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</si>
  <si>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</si>
  <si>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</si>
  <si>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</si>
  <si>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</si>
  <si>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</si>
  <si>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</si>
  <si>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</si>
  <si>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</si>
  <si>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</si>
  <si>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</si>
  <si>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</si>
  <si>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</si>
  <si>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</si>
  <si>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</si>
  <si>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</si>
  <si>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</si>
  <si>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</si>
  <si>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</si>
  <si>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</si>
  <si>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</si>
  <si>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</si>
  <si>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</si>
  <si>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</si>
  <si>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</si>
  <si>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</si>
  <si>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</si>
  <si>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</si>
  <si>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</si>
  <si>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</si>
  <si>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</si>
  <si>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</si>
  <si>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</si>
  <si>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</si>
  <si>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</si>
  <si>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</si>
  <si>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</si>
  <si>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</si>
  <si>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</si>
  <si>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</si>
  <si>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</si>
  <si>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</si>
  <si>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</si>
  <si>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</si>
  <si>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</si>
  <si>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</si>
  <si>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</si>
  <si>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</si>
  <si>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</si>
  <si>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</si>
  <si>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</si>
  <si>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</si>
  <si>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</si>
  <si>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</si>
  <si>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</si>
  <si>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</si>
  <si>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</si>
  <si>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</si>
  <si>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</si>
  <si>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</si>
  <si>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</si>
  <si>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</si>
  <si>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</si>
  <si>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</si>
  <si>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</si>
  <si>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</si>
  <si>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</si>
  <si>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</si>
  <si>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</si>
  <si>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</si>
  <si>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</si>
  <si>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</si>
  <si>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</si>
  <si>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</si>
  <si>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</si>
  <si>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</si>
  <si>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</si>
  <si>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>w tym: - rezerwa celowa na wyd. szkół i plac . oświat.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</si>
  <si>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</si>
  <si>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</si>
  <si>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</si>
  <si>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</si>
  <si>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</si>
  <si>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</si>
  <si>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na zadania opiek-wychow zlec.stowarzyszeniom</t>
  </si>
  <si>
    <t xml:space="preserve">               -dotacja  dla powaitów na zadania opiek-wychowawcze</t>
  </si>
  <si>
    <t>dotacja dla powiatu choszczyńskiego na zadania bieżące</t>
  </si>
  <si>
    <t>I ROZDZIAŁÓW KLASYFIKACJI BUDŻETOWEJ</t>
  </si>
  <si>
    <t>w tym: - rezerwa celowa na wyd. szkół i plac. oświatowych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</si>
  <si>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</si>
  <si>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</si>
  <si>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</si>
  <si>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</si>
  <si>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</si>
  <si>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 xml:space="preserve">   w tym: dotacja dla miasta Jelenia Góra na działalność                     instruktażowo-szkoleniową  biblioteki powiatowej</t>
  </si>
  <si>
    <t xml:space="preserve">Przewidywane </t>
  </si>
  <si>
    <t xml:space="preserve">wykonanie </t>
  </si>
  <si>
    <t>2007 r.</t>
  </si>
  <si>
    <t>Projekt planu na 2008</t>
  </si>
  <si>
    <t>w tym : dotacje</t>
  </si>
  <si>
    <t>udział w pl.wydatkach ogółem</t>
  </si>
  <si>
    <t xml:space="preserve">  WYDATKI  POWIATU   PLANOWANE NA 2008 ROK  WEDŁUG  DZIAŁÓW </t>
  </si>
  <si>
    <t>Obrona cywilna</t>
  </si>
  <si>
    <t>kol (5:4)</t>
  </si>
  <si>
    <t xml:space="preserve"> - wydatki bieżące dotacja dla miasta Jelenia Góra</t>
  </si>
  <si>
    <t>Jednostki specjalist.poradnictwa,mieszkania chronione i ośrodki…</t>
  </si>
  <si>
    <t>Załącznik Nr 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</si>
</sst>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15" applyAlignment="1">
      <alignment/>
    </xf>
    <xf numFmtId="43" fontId="3" fillId="0" borderId="0" xfId="15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9" fontId="2" fillId="0" borderId="4" xfId="15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169" fontId="2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0" fontId="3" fillId="0" borderId="4" xfId="0" applyFont="1" applyBorder="1" applyAlignment="1" quotePrefix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9" fontId="3" fillId="0" borderId="7" xfId="15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9" fontId="2" fillId="0" borderId="9" xfId="15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9" fontId="3" fillId="0" borderId="4" xfId="15" applyNumberFormat="1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43" fontId="2" fillId="0" borderId="11" xfId="15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43" fontId="2" fillId="0" borderId="7" xfId="15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9" fontId="3" fillId="0" borderId="11" xfId="15" applyNumberFormat="1" applyFont="1" applyBorder="1" applyAlignment="1">
      <alignment horizontal="center" wrapText="1"/>
    </xf>
    <xf numFmtId="43" fontId="2" fillId="0" borderId="11" xfId="15" applyNumberFormat="1" applyFont="1" applyBorder="1" applyAlignment="1">
      <alignment wrapText="1"/>
    </xf>
    <xf numFmtId="2" fontId="2" fillId="0" borderId="13" xfId="0" applyNumberFormat="1" applyFont="1" applyBorder="1" applyAlignment="1">
      <alignment horizontal="center" wrapText="1"/>
    </xf>
    <xf numFmtId="169" fontId="3" fillId="0" borderId="11" xfId="15" applyNumberFormat="1" applyFont="1" applyBorder="1" applyAlignment="1">
      <alignment wrapText="1"/>
    </xf>
    <xf numFmtId="43" fontId="2" fillId="0" borderId="9" xfId="15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43" fontId="2" fillId="0" borderId="4" xfId="15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69" fontId="2" fillId="0" borderId="11" xfId="15" applyNumberFormat="1" applyFont="1" applyBorder="1" applyAlignment="1">
      <alignment wrapText="1"/>
    </xf>
    <xf numFmtId="43" fontId="2" fillId="0" borderId="4" xfId="15" applyNumberFormat="1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workbookViewId="0" topLeftCell="A1">
      <selection activeCell="D1" sqref="D1:G1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6.8515625" style="0" customWidth="1"/>
    <col min="5" max="5" width="16.140625" style="0" customWidth="1"/>
    <col min="6" max="6" width="11.8515625" style="0" bestFit="1" customWidth="1"/>
    <col min="7" max="7" width="12.140625" style="0" customWidth="1"/>
    <col min="9" max="10" width="16.00390625" style="0" bestFit="1" customWidth="1"/>
  </cols>
  <sheetData>
    <row r="1" spans="4:7" ht="12.75">
      <c r="D1" s="57" t="s">
        <v>201</v>
      </c>
      <c r="E1" s="57"/>
      <c r="F1" s="57"/>
      <c r="G1" s="57"/>
    </row>
    <row r="2" spans="4:5" ht="12.75">
      <c r="D2" s="4"/>
      <c r="E2" s="4"/>
    </row>
    <row r="3" spans="4:5" ht="12.75">
      <c r="D3" s="4"/>
      <c r="E3" s="4"/>
    </row>
    <row r="4" spans="4:6" ht="12.75">
      <c r="D4" s="58"/>
      <c r="E4" s="58"/>
      <c r="F4" s="58"/>
    </row>
    <row r="5" spans="3:6" ht="14.25">
      <c r="C5" s="62" t="s">
        <v>196</v>
      </c>
      <c r="D5" s="62"/>
      <c r="E5" s="34"/>
      <c r="F5" s="5"/>
    </row>
    <row r="6" spans="3:5" ht="14.25">
      <c r="C6" s="62" t="s">
        <v>182</v>
      </c>
      <c r="D6" s="62"/>
      <c r="E6" s="34"/>
    </row>
    <row r="7" ht="14.25">
      <c r="C7" s="6"/>
    </row>
    <row r="9" ht="13.5" thickBot="1">
      <c r="F9" t="s">
        <v>176</v>
      </c>
    </row>
    <row r="10" spans="1:7" ht="12.75">
      <c r="A10" s="1"/>
      <c r="B10" s="1"/>
      <c r="C10" s="1"/>
      <c r="D10" s="20" t="s">
        <v>190</v>
      </c>
      <c r="E10" s="66" t="s">
        <v>193</v>
      </c>
      <c r="F10" s="63" t="s">
        <v>198</v>
      </c>
      <c r="G10" s="59" t="s">
        <v>195</v>
      </c>
    </row>
    <row r="11" spans="1:7" ht="12.75">
      <c r="A11" s="2" t="s">
        <v>0</v>
      </c>
      <c r="B11" s="2" t="s">
        <v>1</v>
      </c>
      <c r="C11" s="2" t="s">
        <v>2</v>
      </c>
      <c r="D11" s="2" t="s">
        <v>191</v>
      </c>
      <c r="E11" s="67"/>
      <c r="F11" s="64"/>
      <c r="G11" s="60"/>
    </row>
    <row r="12" spans="1:7" ht="13.5" thickBot="1">
      <c r="A12" s="3"/>
      <c r="B12" s="3"/>
      <c r="C12" s="3"/>
      <c r="D12" s="35" t="s">
        <v>192</v>
      </c>
      <c r="E12" s="68"/>
      <c r="F12" s="65"/>
      <c r="G12" s="61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29" t="s">
        <v>6</v>
      </c>
      <c r="B14" s="30"/>
      <c r="C14" s="31" t="s">
        <v>7</v>
      </c>
      <c r="D14" s="32">
        <f>D15</f>
        <v>20000</v>
      </c>
      <c r="E14" s="32">
        <f>E15</f>
        <v>10000</v>
      </c>
      <c r="F14" s="48">
        <f>E14/D14*100</f>
        <v>50</v>
      </c>
      <c r="G14" s="49">
        <f>SUM((E14/51551958)*100)</f>
        <v>0.01939790531331516</v>
      </c>
    </row>
    <row r="15" spans="1:7" ht="15.75">
      <c r="A15" s="22"/>
      <c r="B15" s="14" t="s">
        <v>8</v>
      </c>
      <c r="C15" s="15" t="s">
        <v>9</v>
      </c>
      <c r="D15" s="16">
        <v>20000</v>
      </c>
      <c r="E15" s="16">
        <f>E16</f>
        <v>10000</v>
      </c>
      <c r="F15" s="50">
        <f aca="true" t="shared" si="0" ref="F15:F78">E15/D15*100</f>
        <v>50</v>
      </c>
      <c r="G15" s="51">
        <f aca="true" t="shared" si="1" ref="G15:G78">SUM((E15/51551958)*100)</f>
        <v>0.01939790531331516</v>
      </c>
    </row>
    <row r="16" spans="1:7" ht="15.75">
      <c r="A16" s="22"/>
      <c r="B16" s="14"/>
      <c r="C16" s="15" t="s">
        <v>10</v>
      </c>
      <c r="D16" s="16">
        <v>20000</v>
      </c>
      <c r="E16" s="16">
        <v>10000</v>
      </c>
      <c r="F16" s="50">
        <f t="shared" si="0"/>
        <v>50</v>
      </c>
      <c r="G16" s="51">
        <f t="shared" si="1"/>
        <v>0.01939790531331516</v>
      </c>
    </row>
    <row r="17" spans="1:7" ht="17.25" customHeight="1">
      <c r="A17" s="21" t="s">
        <v>12</v>
      </c>
      <c r="B17" s="11"/>
      <c r="C17" s="12" t="s">
        <v>13</v>
      </c>
      <c r="D17" s="13">
        <f>D18+D20</f>
        <v>144370</v>
      </c>
      <c r="E17" s="13">
        <f>E18+E20</f>
        <v>140959</v>
      </c>
      <c r="F17" s="50">
        <f t="shared" si="0"/>
        <v>97.63732077301378</v>
      </c>
      <c r="G17" s="51">
        <f t="shared" si="1"/>
        <v>0.2734309335059592</v>
      </c>
    </row>
    <row r="18" spans="1:7" ht="15.75">
      <c r="A18" s="22"/>
      <c r="B18" s="14" t="s">
        <v>14</v>
      </c>
      <c r="C18" s="15" t="s">
        <v>15</v>
      </c>
      <c r="D18" s="16">
        <f>D19</f>
        <v>114215</v>
      </c>
      <c r="E18" s="16">
        <f>E19</f>
        <v>108215</v>
      </c>
      <c r="F18" s="50">
        <f t="shared" si="0"/>
        <v>94.74674955128486</v>
      </c>
      <c r="G18" s="51">
        <f t="shared" si="1"/>
        <v>0.20991443234804003</v>
      </c>
    </row>
    <row r="19" spans="1:7" ht="15.75">
      <c r="A19" s="22"/>
      <c r="B19" s="14"/>
      <c r="C19" s="15" t="s">
        <v>16</v>
      </c>
      <c r="D19" s="16">
        <v>114215</v>
      </c>
      <c r="E19" s="16">
        <v>108215</v>
      </c>
      <c r="F19" s="50">
        <f t="shared" si="0"/>
        <v>94.74674955128486</v>
      </c>
      <c r="G19" s="33">
        <f t="shared" si="1"/>
        <v>0.20991443234804003</v>
      </c>
    </row>
    <row r="20" spans="1:7" ht="15.75">
      <c r="A20" s="22"/>
      <c r="B20" s="14" t="s">
        <v>17</v>
      </c>
      <c r="C20" s="15" t="s">
        <v>18</v>
      </c>
      <c r="D20" s="16">
        <f>D21</f>
        <v>30155</v>
      </c>
      <c r="E20" s="16">
        <f>E21</f>
        <v>32744</v>
      </c>
      <c r="F20" s="50">
        <f t="shared" si="0"/>
        <v>108.58564085557951</v>
      </c>
      <c r="G20" s="51">
        <f t="shared" si="1"/>
        <v>0.06351650115791917</v>
      </c>
    </row>
    <row r="21" spans="1:7" ht="15.75">
      <c r="A21" s="22"/>
      <c r="B21" s="14"/>
      <c r="C21" s="15" t="s">
        <v>16</v>
      </c>
      <c r="D21" s="16">
        <v>30155</v>
      </c>
      <c r="E21" s="16">
        <v>32744</v>
      </c>
      <c r="F21" s="50">
        <f t="shared" si="0"/>
        <v>108.58564085557951</v>
      </c>
      <c r="G21" s="51">
        <f t="shared" si="1"/>
        <v>0.06351650115791917</v>
      </c>
    </row>
    <row r="22" spans="1:7" ht="15.75">
      <c r="A22" s="21" t="s">
        <v>19</v>
      </c>
      <c r="B22" s="11"/>
      <c r="C22" s="12" t="s">
        <v>20</v>
      </c>
      <c r="D22" s="13">
        <f>D23</f>
        <v>800</v>
      </c>
      <c r="E22" s="13">
        <f>E23</f>
        <v>1000</v>
      </c>
      <c r="F22" s="50">
        <f t="shared" si="0"/>
        <v>125</v>
      </c>
      <c r="G22" s="51">
        <f t="shared" si="1"/>
        <v>0.001939790531331516</v>
      </c>
    </row>
    <row r="23" spans="1:7" ht="15.75">
      <c r="A23" s="22"/>
      <c r="B23" s="14" t="s">
        <v>21</v>
      </c>
      <c r="C23" s="15" t="s">
        <v>11</v>
      </c>
      <c r="D23" s="16">
        <f>D24</f>
        <v>800</v>
      </c>
      <c r="E23" s="16">
        <f>E24</f>
        <v>1000</v>
      </c>
      <c r="F23" s="50">
        <f t="shared" si="0"/>
        <v>125</v>
      </c>
      <c r="G23" s="51">
        <f t="shared" si="1"/>
        <v>0.001939790531331516</v>
      </c>
    </row>
    <row r="24" spans="1:7" ht="15.75">
      <c r="A24" s="22"/>
      <c r="B24" s="14"/>
      <c r="C24" s="15" t="s">
        <v>16</v>
      </c>
      <c r="D24" s="16">
        <v>800</v>
      </c>
      <c r="E24" s="16">
        <v>1000</v>
      </c>
      <c r="F24" s="50">
        <f t="shared" si="0"/>
        <v>125</v>
      </c>
      <c r="G24" s="51">
        <f t="shared" si="1"/>
        <v>0.001939790531331516</v>
      </c>
    </row>
    <row r="25" spans="1:7" ht="15.75">
      <c r="A25" s="21" t="s">
        <v>22</v>
      </c>
      <c r="B25" s="11"/>
      <c r="C25" s="12" t="s">
        <v>23</v>
      </c>
      <c r="D25" s="13">
        <f>D26+D30</f>
        <v>4253320</v>
      </c>
      <c r="E25" s="13">
        <f>E26</f>
        <v>4727970</v>
      </c>
      <c r="F25" s="50">
        <f t="shared" si="0"/>
        <v>111.15951774143494</v>
      </c>
      <c r="G25" s="51">
        <f t="shared" si="1"/>
        <v>9.171271438419467</v>
      </c>
    </row>
    <row r="26" spans="1:7" ht="15.75">
      <c r="A26" s="22"/>
      <c r="B26" s="14" t="s">
        <v>24</v>
      </c>
      <c r="C26" s="15" t="s">
        <v>25</v>
      </c>
      <c r="D26" s="16">
        <f>D27+D29</f>
        <v>3221570</v>
      </c>
      <c r="E26" s="16">
        <f>E27+E29</f>
        <v>4727970</v>
      </c>
      <c r="F26" s="50">
        <f t="shared" si="0"/>
        <v>146.7598096580239</v>
      </c>
      <c r="G26" s="51">
        <f t="shared" si="1"/>
        <v>9.171271438419467</v>
      </c>
    </row>
    <row r="27" spans="1:7" ht="15.75">
      <c r="A27" s="22"/>
      <c r="B27" s="14"/>
      <c r="C27" s="15" t="s">
        <v>16</v>
      </c>
      <c r="D27" s="16">
        <v>1621570</v>
      </c>
      <c r="E27" s="16">
        <v>1663850</v>
      </c>
      <c r="F27" s="50">
        <f t="shared" si="0"/>
        <v>102.60734966729774</v>
      </c>
      <c r="G27" s="51">
        <f t="shared" si="1"/>
        <v>3.227520475555943</v>
      </c>
    </row>
    <row r="28" spans="1:7" ht="15.75">
      <c r="A28" s="22"/>
      <c r="B28" s="14"/>
      <c r="C28" s="15" t="s">
        <v>26</v>
      </c>
      <c r="D28" s="16">
        <v>352500</v>
      </c>
      <c r="E28" s="16">
        <v>358250</v>
      </c>
      <c r="F28" s="50">
        <f t="shared" si="0"/>
        <v>101.63120567375887</v>
      </c>
      <c r="G28" s="51">
        <f t="shared" si="1"/>
        <v>0.6949299578495156</v>
      </c>
    </row>
    <row r="29" spans="1:7" ht="15.75">
      <c r="A29" s="22"/>
      <c r="B29" s="14"/>
      <c r="C29" s="15" t="s">
        <v>27</v>
      </c>
      <c r="D29" s="18">
        <v>1600000</v>
      </c>
      <c r="E29" s="18">
        <v>3064120</v>
      </c>
      <c r="F29" s="50">
        <f t="shared" si="0"/>
        <v>191.50750000000002</v>
      </c>
      <c r="G29" s="51">
        <f t="shared" si="1"/>
        <v>5.943750962863525</v>
      </c>
    </row>
    <row r="30" spans="1:7" ht="15.75">
      <c r="A30" s="22"/>
      <c r="B30" s="14">
        <v>60078</v>
      </c>
      <c r="C30" s="15" t="s">
        <v>188</v>
      </c>
      <c r="D30" s="18">
        <v>1031750</v>
      </c>
      <c r="E30" s="18"/>
      <c r="F30" s="50">
        <f t="shared" si="0"/>
        <v>0</v>
      </c>
      <c r="G30" s="51">
        <f t="shared" si="1"/>
        <v>0</v>
      </c>
    </row>
    <row r="31" spans="1:7" ht="15.75">
      <c r="A31" s="22"/>
      <c r="B31" s="14"/>
      <c r="C31" s="15" t="s">
        <v>16</v>
      </c>
      <c r="D31" s="18">
        <v>1031750</v>
      </c>
      <c r="E31" s="18"/>
      <c r="F31" s="50">
        <f t="shared" si="0"/>
        <v>0</v>
      </c>
      <c r="G31" s="51">
        <f t="shared" si="1"/>
        <v>0</v>
      </c>
    </row>
    <row r="32" spans="1:7" ht="15.75">
      <c r="A32" s="21" t="s">
        <v>29</v>
      </c>
      <c r="B32" s="11"/>
      <c r="C32" s="12" t="s">
        <v>30</v>
      </c>
      <c r="D32" s="13">
        <f>D33</f>
        <v>144242</v>
      </c>
      <c r="E32" s="13">
        <f>E33</f>
        <v>65000</v>
      </c>
      <c r="F32" s="50">
        <f t="shared" si="0"/>
        <v>45.0631577487833</v>
      </c>
      <c r="G32" s="51">
        <f t="shared" si="1"/>
        <v>0.12608638453654855</v>
      </c>
    </row>
    <row r="33" spans="1:7" ht="15.75">
      <c r="A33" s="22"/>
      <c r="B33" s="14" t="s">
        <v>31</v>
      </c>
      <c r="C33" s="15" t="s">
        <v>32</v>
      </c>
      <c r="D33" s="16">
        <f>D34</f>
        <v>144242</v>
      </c>
      <c r="E33" s="16">
        <f>E34</f>
        <v>65000</v>
      </c>
      <c r="F33" s="50">
        <f t="shared" si="0"/>
        <v>45.0631577487833</v>
      </c>
      <c r="G33" s="33">
        <f t="shared" si="1"/>
        <v>0.12608638453654855</v>
      </c>
    </row>
    <row r="34" spans="1:7" ht="15.75">
      <c r="A34" s="22"/>
      <c r="B34" s="14"/>
      <c r="C34" s="15" t="s">
        <v>16</v>
      </c>
      <c r="D34" s="16">
        <v>144242</v>
      </c>
      <c r="E34" s="16">
        <v>65000</v>
      </c>
      <c r="F34" s="50">
        <f t="shared" si="0"/>
        <v>45.0631577487833</v>
      </c>
      <c r="G34" s="51">
        <f t="shared" si="1"/>
        <v>0.12608638453654855</v>
      </c>
    </row>
    <row r="35" spans="1:7" ht="15.75">
      <c r="A35" s="22"/>
      <c r="B35" s="14"/>
      <c r="C35" s="15" t="s">
        <v>26</v>
      </c>
      <c r="D35" s="16">
        <v>15206</v>
      </c>
      <c r="E35" s="18"/>
      <c r="F35" s="50">
        <f t="shared" si="0"/>
        <v>0</v>
      </c>
      <c r="G35" s="51">
        <f t="shared" si="1"/>
        <v>0</v>
      </c>
    </row>
    <row r="36" spans="1:7" ht="15.75">
      <c r="A36" s="21" t="s">
        <v>33</v>
      </c>
      <c r="B36" s="11"/>
      <c r="C36" s="12" t="s">
        <v>34</v>
      </c>
      <c r="D36" s="13">
        <f>D37</f>
        <v>216083</v>
      </c>
      <c r="E36" s="13">
        <f>E37</f>
        <v>180000</v>
      </c>
      <c r="F36" s="50">
        <f t="shared" si="0"/>
        <v>83.30132402826692</v>
      </c>
      <c r="G36" s="51">
        <f t="shared" si="1"/>
        <v>0.3491622956396729</v>
      </c>
    </row>
    <row r="37" spans="1:7" ht="15.75">
      <c r="A37" s="22"/>
      <c r="B37" s="14" t="s">
        <v>35</v>
      </c>
      <c r="C37" s="15" t="s">
        <v>36</v>
      </c>
      <c r="D37" s="16">
        <f>D38</f>
        <v>216083</v>
      </c>
      <c r="E37" s="16">
        <f>E38</f>
        <v>180000</v>
      </c>
      <c r="F37" s="50">
        <f t="shared" si="0"/>
        <v>83.30132402826692</v>
      </c>
      <c r="G37" s="51">
        <f t="shared" si="1"/>
        <v>0.3491622956396729</v>
      </c>
    </row>
    <row r="38" spans="1:7" ht="15.75">
      <c r="A38" s="22"/>
      <c r="B38" s="14"/>
      <c r="C38" s="15" t="s">
        <v>16</v>
      </c>
      <c r="D38" s="16">
        <v>216083</v>
      </c>
      <c r="E38" s="16">
        <v>180000</v>
      </c>
      <c r="F38" s="50">
        <f t="shared" si="0"/>
        <v>83.30132402826692</v>
      </c>
      <c r="G38" s="51">
        <f t="shared" si="1"/>
        <v>0.3491622956396729</v>
      </c>
    </row>
    <row r="39" spans="1:7" ht="15.75">
      <c r="A39" s="22"/>
      <c r="B39" s="14"/>
      <c r="C39" s="15" t="s">
        <v>26</v>
      </c>
      <c r="D39" s="16">
        <v>12761</v>
      </c>
      <c r="E39" s="18" t="s">
        <v>47</v>
      </c>
      <c r="F39" s="50" t="s">
        <v>47</v>
      </c>
      <c r="G39" s="51">
        <v>0</v>
      </c>
    </row>
    <row r="40" spans="1:7" ht="15.75">
      <c r="A40" s="22"/>
      <c r="B40" s="14"/>
      <c r="C40" s="15" t="s">
        <v>28</v>
      </c>
      <c r="D40" s="18" t="s">
        <v>47</v>
      </c>
      <c r="E40" s="18" t="s">
        <v>47</v>
      </c>
      <c r="F40" s="56">
        <v>0</v>
      </c>
      <c r="G40" s="51">
        <v>0</v>
      </c>
    </row>
    <row r="41" spans="1:7" ht="15.75">
      <c r="A41" s="21" t="s">
        <v>37</v>
      </c>
      <c r="B41" s="11"/>
      <c r="C41" s="12" t="s">
        <v>38</v>
      </c>
      <c r="D41" s="13">
        <f>D42+D44+D46+D48</f>
        <v>360650</v>
      </c>
      <c r="E41" s="13">
        <f>E42+E44+E46+E48</f>
        <v>483830</v>
      </c>
      <c r="F41" s="50">
        <f t="shared" si="0"/>
        <v>134.15499792042147</v>
      </c>
      <c r="G41" s="51">
        <f t="shared" si="1"/>
        <v>0.9385288527741275</v>
      </c>
    </row>
    <row r="42" spans="1:7" ht="15.75">
      <c r="A42" s="21"/>
      <c r="B42" s="14">
        <v>71012</v>
      </c>
      <c r="C42" s="15" t="s">
        <v>175</v>
      </c>
      <c r="D42" s="18">
        <f>D43</f>
        <v>80000</v>
      </c>
      <c r="E42" s="18">
        <f>E43</f>
        <v>90000</v>
      </c>
      <c r="F42" s="50">
        <f t="shared" si="0"/>
        <v>112.5</v>
      </c>
      <c r="G42" s="51">
        <f t="shared" si="1"/>
        <v>0.17458114781983644</v>
      </c>
    </row>
    <row r="43" spans="1:7" ht="15.75">
      <c r="A43" s="21"/>
      <c r="B43" s="11"/>
      <c r="C43" s="15" t="s">
        <v>16</v>
      </c>
      <c r="D43" s="18">
        <v>80000</v>
      </c>
      <c r="E43" s="18">
        <v>90000</v>
      </c>
      <c r="F43" s="50">
        <f t="shared" si="0"/>
        <v>112.5</v>
      </c>
      <c r="G43" s="51">
        <f t="shared" si="1"/>
        <v>0.17458114781983644</v>
      </c>
    </row>
    <row r="44" spans="1:7" ht="15.75">
      <c r="A44" s="22"/>
      <c r="B44" s="14" t="s">
        <v>39</v>
      </c>
      <c r="C44" s="15" t="s">
        <v>40</v>
      </c>
      <c r="D44" s="16">
        <f>D45</f>
        <v>21262</v>
      </c>
      <c r="E44" s="16">
        <f>E45</f>
        <v>25000</v>
      </c>
      <c r="F44" s="50">
        <f t="shared" si="0"/>
        <v>117.58066033298844</v>
      </c>
      <c r="G44" s="51">
        <f t="shared" si="1"/>
        <v>0.0484947632832879</v>
      </c>
    </row>
    <row r="45" spans="1:7" ht="15.75">
      <c r="A45" s="22"/>
      <c r="B45" s="14"/>
      <c r="C45" s="15" t="s">
        <v>16</v>
      </c>
      <c r="D45" s="16">
        <v>21262</v>
      </c>
      <c r="E45" s="16">
        <v>25000</v>
      </c>
      <c r="F45" s="50">
        <f t="shared" si="0"/>
        <v>117.58066033298844</v>
      </c>
      <c r="G45" s="51">
        <f t="shared" si="1"/>
        <v>0.0484947632832879</v>
      </c>
    </row>
    <row r="46" spans="1:7" ht="15.75">
      <c r="A46" s="22"/>
      <c r="B46" s="14" t="s">
        <v>41</v>
      </c>
      <c r="C46" s="15" t="s">
        <v>42</v>
      </c>
      <c r="D46" s="16">
        <f>D47</f>
        <v>13981</v>
      </c>
      <c r="E46" s="16">
        <f>E47</f>
        <v>13980</v>
      </c>
      <c r="F46" s="50">
        <f t="shared" si="0"/>
        <v>99.99284743580573</v>
      </c>
      <c r="G46" s="51">
        <f t="shared" si="1"/>
        <v>0.027118271628014595</v>
      </c>
    </row>
    <row r="47" spans="1:7" ht="15.75">
      <c r="A47" s="22"/>
      <c r="B47" s="14"/>
      <c r="C47" s="15" t="s">
        <v>16</v>
      </c>
      <c r="D47" s="16">
        <v>13981</v>
      </c>
      <c r="E47" s="16">
        <v>13980</v>
      </c>
      <c r="F47" s="50">
        <f t="shared" si="0"/>
        <v>99.99284743580573</v>
      </c>
      <c r="G47" s="51">
        <f t="shared" si="1"/>
        <v>0.027118271628014595</v>
      </c>
    </row>
    <row r="48" spans="1:7" ht="15.75">
      <c r="A48" s="22"/>
      <c r="B48" s="14" t="s">
        <v>43</v>
      </c>
      <c r="C48" s="15" t="s">
        <v>44</v>
      </c>
      <c r="D48" s="16">
        <f>D49+D51</f>
        <v>245407</v>
      </c>
      <c r="E48" s="16">
        <f>E49+E51</f>
        <v>354850</v>
      </c>
      <c r="F48" s="50">
        <f t="shared" si="0"/>
        <v>144.59652740141885</v>
      </c>
      <c r="G48" s="51">
        <f t="shared" si="1"/>
        <v>0.6883346700429884</v>
      </c>
    </row>
    <row r="49" spans="1:7" ht="15.75">
      <c r="A49" s="22"/>
      <c r="B49" s="14"/>
      <c r="C49" s="15" t="s">
        <v>45</v>
      </c>
      <c r="D49" s="16">
        <v>240607</v>
      </c>
      <c r="E49" s="16">
        <v>304850</v>
      </c>
      <c r="F49" s="50">
        <f t="shared" si="0"/>
        <v>126.70038693803589</v>
      </c>
      <c r="G49" s="33">
        <f t="shared" si="1"/>
        <v>0.5913451434764126</v>
      </c>
    </row>
    <row r="50" spans="1:7" ht="15.75">
      <c r="A50" s="22"/>
      <c r="B50" s="14"/>
      <c r="C50" s="15" t="s">
        <v>46</v>
      </c>
      <c r="D50" s="16">
        <v>166945</v>
      </c>
      <c r="E50" s="16">
        <v>230000</v>
      </c>
      <c r="F50" s="50">
        <f t="shared" si="0"/>
        <v>137.7699242265417</v>
      </c>
      <c r="G50" s="51">
        <f t="shared" si="1"/>
        <v>0.44615182220624866</v>
      </c>
    </row>
    <row r="51" spans="1:7" ht="15.75">
      <c r="A51" s="22"/>
      <c r="B51" s="14"/>
      <c r="C51" s="15" t="s">
        <v>28</v>
      </c>
      <c r="D51" s="16">
        <v>4800</v>
      </c>
      <c r="E51" s="16">
        <v>50000</v>
      </c>
      <c r="F51" s="50">
        <f t="shared" si="0"/>
        <v>1041.6666666666665</v>
      </c>
      <c r="G51" s="51">
        <f t="shared" si="1"/>
        <v>0.0969895265665758</v>
      </c>
    </row>
    <row r="52" spans="1:7" ht="15.75">
      <c r="A52" s="21" t="s">
        <v>48</v>
      </c>
      <c r="B52" s="11"/>
      <c r="C52" s="12" t="s">
        <v>49</v>
      </c>
      <c r="D52" s="13">
        <f>D53+D56+D59+D63+D66</f>
        <v>7370909</v>
      </c>
      <c r="E52" s="13">
        <f>E53+E56+E59+E63+E66</f>
        <v>7274720</v>
      </c>
      <c r="F52" s="50">
        <f t="shared" si="0"/>
        <v>98.69501848415169</v>
      </c>
      <c r="G52" s="51">
        <f t="shared" si="1"/>
        <v>14.111432974088006</v>
      </c>
    </row>
    <row r="53" spans="1:7" ht="15.75">
      <c r="A53" s="22"/>
      <c r="B53" s="14" t="s">
        <v>50</v>
      </c>
      <c r="C53" s="15" t="s">
        <v>51</v>
      </c>
      <c r="D53" s="16">
        <f>D54</f>
        <v>393774</v>
      </c>
      <c r="E53" s="16">
        <f>E54</f>
        <v>438820</v>
      </c>
      <c r="F53" s="50">
        <f t="shared" si="0"/>
        <v>111.43955670003606</v>
      </c>
      <c r="G53" s="51">
        <f t="shared" si="1"/>
        <v>0.8512188809588959</v>
      </c>
    </row>
    <row r="54" spans="1:7" ht="15.75">
      <c r="A54" s="22"/>
      <c r="B54" s="14"/>
      <c r="C54" s="15" t="s">
        <v>52</v>
      </c>
      <c r="D54" s="16">
        <v>393774</v>
      </c>
      <c r="E54" s="16">
        <v>438820</v>
      </c>
      <c r="F54" s="50">
        <f t="shared" si="0"/>
        <v>111.43955670003606</v>
      </c>
      <c r="G54" s="51">
        <f t="shared" si="1"/>
        <v>0.8512188809588959</v>
      </c>
    </row>
    <row r="55" spans="1:7" ht="15.75">
      <c r="A55" s="22"/>
      <c r="B55" s="14"/>
      <c r="C55" s="15" t="s">
        <v>53</v>
      </c>
      <c r="D55" s="16">
        <v>336690</v>
      </c>
      <c r="E55" s="16">
        <v>381750</v>
      </c>
      <c r="F55" s="50">
        <f t="shared" si="0"/>
        <v>113.38323086518756</v>
      </c>
      <c r="G55" s="51">
        <f t="shared" si="1"/>
        <v>0.7405150353358062</v>
      </c>
    </row>
    <row r="56" spans="1:7" ht="15.75">
      <c r="A56" s="22"/>
      <c r="B56" s="14" t="s">
        <v>54</v>
      </c>
      <c r="C56" s="15" t="s">
        <v>55</v>
      </c>
      <c r="D56" s="16">
        <f>D57</f>
        <v>383800</v>
      </c>
      <c r="E56" s="16">
        <f>E57</f>
        <v>344000</v>
      </c>
      <c r="F56" s="50">
        <f t="shared" si="0"/>
        <v>89.63001563314225</v>
      </c>
      <c r="G56" s="51">
        <f t="shared" si="1"/>
        <v>0.6672879427780415</v>
      </c>
    </row>
    <row r="57" spans="1:7" ht="15.75">
      <c r="A57" s="22"/>
      <c r="B57" s="14"/>
      <c r="C57" s="15" t="s">
        <v>16</v>
      </c>
      <c r="D57" s="16">
        <v>383800</v>
      </c>
      <c r="E57" s="16">
        <v>344000</v>
      </c>
      <c r="F57" s="50">
        <f t="shared" si="0"/>
        <v>89.63001563314225</v>
      </c>
      <c r="G57" s="51">
        <f t="shared" si="1"/>
        <v>0.6672879427780415</v>
      </c>
    </row>
    <row r="58" spans="1:7" ht="15.75">
      <c r="A58" s="22"/>
      <c r="B58" s="14"/>
      <c r="C58" s="15" t="s">
        <v>56</v>
      </c>
      <c r="D58" s="16">
        <v>354300</v>
      </c>
      <c r="E58" s="16">
        <v>315000</v>
      </c>
      <c r="F58" s="50">
        <f t="shared" si="0"/>
        <v>88.90770533446232</v>
      </c>
      <c r="G58" s="51">
        <f t="shared" si="1"/>
        <v>0.6110340173694275</v>
      </c>
    </row>
    <row r="59" spans="1:7" ht="15.75">
      <c r="A59" s="22"/>
      <c r="B59" s="14" t="s">
        <v>57</v>
      </c>
      <c r="C59" s="15" t="s">
        <v>58</v>
      </c>
      <c r="D59" s="16">
        <f>D60+D62</f>
        <v>6433695</v>
      </c>
      <c r="E59" s="16">
        <f>E60</f>
        <v>6369900</v>
      </c>
      <c r="F59" s="50">
        <f t="shared" si="0"/>
        <v>99.00842361970842</v>
      </c>
      <c r="G59" s="51">
        <f t="shared" si="1"/>
        <v>12.356271705528624</v>
      </c>
    </row>
    <row r="60" spans="1:7" ht="15.75">
      <c r="A60" s="22"/>
      <c r="B60" s="14"/>
      <c r="C60" s="15" t="s">
        <v>16</v>
      </c>
      <c r="D60" s="16">
        <v>6198395</v>
      </c>
      <c r="E60" s="16">
        <v>6369900</v>
      </c>
      <c r="F60" s="50">
        <f t="shared" si="0"/>
        <v>102.76692595421879</v>
      </c>
      <c r="G60" s="51">
        <f t="shared" si="1"/>
        <v>12.356271705528624</v>
      </c>
    </row>
    <row r="61" spans="1:7" ht="15.75">
      <c r="A61" s="22"/>
      <c r="B61" s="14"/>
      <c r="C61" s="15" t="s">
        <v>26</v>
      </c>
      <c r="D61" s="16">
        <v>4486847</v>
      </c>
      <c r="E61" s="16">
        <v>4632500</v>
      </c>
      <c r="F61" s="50">
        <f t="shared" si="0"/>
        <v>103.24622167860862</v>
      </c>
      <c r="G61" s="51">
        <f t="shared" si="1"/>
        <v>8.98607963639325</v>
      </c>
    </row>
    <row r="62" spans="1:7" ht="15.75">
      <c r="A62" s="22"/>
      <c r="B62" s="14"/>
      <c r="C62" s="15" t="s">
        <v>27</v>
      </c>
      <c r="D62" s="16">
        <v>235300</v>
      </c>
      <c r="E62" s="18" t="s">
        <v>47</v>
      </c>
      <c r="F62" s="50" t="s">
        <v>47</v>
      </c>
      <c r="G62" s="51">
        <v>0</v>
      </c>
    </row>
    <row r="63" spans="1:10" ht="15.75">
      <c r="A63" s="22"/>
      <c r="B63" s="14">
        <v>75075</v>
      </c>
      <c r="C63" s="15" t="s">
        <v>60</v>
      </c>
      <c r="D63" s="16">
        <f>D64</f>
        <v>89640</v>
      </c>
      <c r="E63" s="16">
        <f>E64</f>
        <v>50000</v>
      </c>
      <c r="F63" s="50">
        <f t="shared" si="0"/>
        <v>55.77867023650156</v>
      </c>
      <c r="G63" s="51">
        <f t="shared" si="1"/>
        <v>0.0969895265665758</v>
      </c>
      <c r="I63" s="8"/>
      <c r="J63" s="8"/>
    </row>
    <row r="64" spans="1:10" ht="15.75">
      <c r="A64" s="22"/>
      <c r="B64" s="14"/>
      <c r="C64" s="15" t="s">
        <v>59</v>
      </c>
      <c r="D64" s="16">
        <v>89640</v>
      </c>
      <c r="E64" s="16">
        <v>50000</v>
      </c>
      <c r="F64" s="50">
        <f t="shared" si="0"/>
        <v>55.77867023650156</v>
      </c>
      <c r="G64" s="51">
        <f t="shared" si="1"/>
        <v>0.0969895265665758</v>
      </c>
      <c r="I64" s="8"/>
      <c r="J64" s="8"/>
    </row>
    <row r="65" spans="1:10" ht="15.75">
      <c r="A65" s="22"/>
      <c r="B65" s="14"/>
      <c r="C65" s="15" t="s">
        <v>194</v>
      </c>
      <c r="D65" s="16">
        <v>24000</v>
      </c>
      <c r="E65" s="16">
        <v>20000</v>
      </c>
      <c r="F65" s="50">
        <f t="shared" si="0"/>
        <v>83.33333333333334</v>
      </c>
      <c r="G65" s="51">
        <f t="shared" si="1"/>
        <v>0.03879581062663032</v>
      </c>
      <c r="I65" s="8"/>
      <c r="J65" s="8"/>
    </row>
    <row r="66" spans="1:10" ht="15.75">
      <c r="A66" s="22"/>
      <c r="B66" s="14" t="s">
        <v>61</v>
      </c>
      <c r="C66" s="15" t="s">
        <v>11</v>
      </c>
      <c r="D66" s="16">
        <f>D67</f>
        <v>70000</v>
      </c>
      <c r="E66" s="16">
        <f>E67</f>
        <v>72000</v>
      </c>
      <c r="F66" s="50">
        <f t="shared" si="0"/>
        <v>102.85714285714285</v>
      </c>
      <c r="G66" s="51">
        <f t="shared" si="1"/>
        <v>0.13966491825586916</v>
      </c>
      <c r="I66" s="8"/>
      <c r="J66" s="8"/>
    </row>
    <row r="67" spans="1:10" ht="15.75">
      <c r="A67" s="22"/>
      <c r="B67" s="14"/>
      <c r="C67" s="15" t="s">
        <v>16</v>
      </c>
      <c r="D67" s="16">
        <v>70000</v>
      </c>
      <c r="E67" s="16">
        <v>72000</v>
      </c>
      <c r="F67" s="50">
        <f t="shared" si="0"/>
        <v>102.85714285714285</v>
      </c>
      <c r="G67" s="51">
        <f t="shared" si="1"/>
        <v>0.13966491825586916</v>
      </c>
      <c r="I67" s="8"/>
      <c r="J67" s="8"/>
    </row>
    <row r="68" spans="1:10" ht="15.75">
      <c r="A68" s="21" t="s">
        <v>62</v>
      </c>
      <c r="B68" s="11"/>
      <c r="C68" s="12" t="s">
        <v>63</v>
      </c>
      <c r="D68" s="17">
        <f>D69</f>
        <v>800</v>
      </c>
      <c r="E68" s="17">
        <f>E69</f>
        <v>900</v>
      </c>
      <c r="F68" s="50">
        <f t="shared" si="0"/>
        <v>112.5</v>
      </c>
      <c r="G68" s="51">
        <f t="shared" si="1"/>
        <v>0.0017458114781983645</v>
      </c>
      <c r="I68" s="8"/>
      <c r="J68" s="8"/>
    </row>
    <row r="69" spans="1:10" ht="15.75">
      <c r="A69" s="21"/>
      <c r="B69" s="14" t="s">
        <v>64</v>
      </c>
      <c r="C69" s="15" t="s">
        <v>65</v>
      </c>
      <c r="D69" s="18">
        <f>D70</f>
        <v>800</v>
      </c>
      <c r="E69" s="18">
        <f>E70</f>
        <v>900</v>
      </c>
      <c r="F69" s="50">
        <f t="shared" si="0"/>
        <v>112.5</v>
      </c>
      <c r="G69" s="51">
        <f t="shared" si="1"/>
        <v>0.0017458114781983645</v>
      </c>
      <c r="I69" s="8"/>
      <c r="J69" s="8"/>
    </row>
    <row r="70" spans="1:10" ht="15.75">
      <c r="A70" s="21"/>
      <c r="B70" s="11"/>
      <c r="C70" s="15" t="s">
        <v>59</v>
      </c>
      <c r="D70" s="18">
        <v>800</v>
      </c>
      <c r="E70" s="18">
        <v>900</v>
      </c>
      <c r="F70" s="50">
        <f t="shared" si="0"/>
        <v>112.5</v>
      </c>
      <c r="G70" s="51">
        <f t="shared" si="1"/>
        <v>0.0017458114781983645</v>
      </c>
      <c r="I70" s="9"/>
      <c r="J70" s="9"/>
    </row>
    <row r="71" spans="1:10" ht="16.5" customHeight="1">
      <c r="A71" s="21" t="s">
        <v>66</v>
      </c>
      <c r="B71" s="11"/>
      <c r="C71" s="12" t="s">
        <v>67</v>
      </c>
      <c r="D71" s="13">
        <f>D74+D77</f>
        <v>17000</v>
      </c>
      <c r="E71" s="13">
        <f>E72+E74+E77</f>
        <v>18000</v>
      </c>
      <c r="F71" s="50">
        <f t="shared" si="0"/>
        <v>105.88235294117648</v>
      </c>
      <c r="G71" s="51">
        <f t="shared" si="1"/>
        <v>0.03491622956396729</v>
      </c>
      <c r="I71" s="8"/>
      <c r="J71" s="8"/>
    </row>
    <row r="72" spans="1:10" ht="16.5" customHeight="1">
      <c r="A72" s="21"/>
      <c r="B72" s="36">
        <v>75414</v>
      </c>
      <c r="C72" s="52" t="s">
        <v>197</v>
      </c>
      <c r="D72" s="13"/>
      <c r="E72" s="37">
        <f>E73</f>
        <v>1000</v>
      </c>
      <c r="F72" s="50">
        <v>0</v>
      </c>
      <c r="G72" s="51">
        <f t="shared" si="1"/>
        <v>0.001939790531331516</v>
      </c>
      <c r="I72" s="8"/>
      <c r="J72" s="8"/>
    </row>
    <row r="73" spans="1:10" ht="16.5" customHeight="1">
      <c r="A73" s="21"/>
      <c r="B73" s="11"/>
      <c r="C73" s="15" t="s">
        <v>59</v>
      </c>
      <c r="D73" s="13"/>
      <c r="E73" s="37">
        <v>1000</v>
      </c>
      <c r="F73" s="50">
        <v>0</v>
      </c>
      <c r="G73" s="51">
        <f t="shared" si="1"/>
        <v>0.001939790531331516</v>
      </c>
      <c r="I73" s="8"/>
      <c r="J73" s="8"/>
    </row>
    <row r="74" spans="1:10" ht="15.75">
      <c r="A74" s="22"/>
      <c r="B74" s="14" t="s">
        <v>69</v>
      </c>
      <c r="C74" s="15" t="s">
        <v>70</v>
      </c>
      <c r="D74" s="16">
        <f>D75</f>
        <v>6500</v>
      </c>
      <c r="E74" s="16">
        <f>E75</f>
        <v>6500</v>
      </c>
      <c r="F74" s="50">
        <f t="shared" si="0"/>
        <v>100</v>
      </c>
      <c r="G74" s="51">
        <f t="shared" si="1"/>
        <v>0.012608638453654855</v>
      </c>
      <c r="I74" s="8"/>
      <c r="J74" s="8"/>
    </row>
    <row r="75" spans="1:10" ht="15.75">
      <c r="A75" s="22"/>
      <c r="B75" s="14"/>
      <c r="C75" s="15" t="s">
        <v>59</v>
      </c>
      <c r="D75" s="16">
        <v>6500</v>
      </c>
      <c r="E75" s="16">
        <v>6500</v>
      </c>
      <c r="F75" s="50">
        <f t="shared" si="0"/>
        <v>100</v>
      </c>
      <c r="G75" s="51">
        <f t="shared" si="1"/>
        <v>0.012608638453654855</v>
      </c>
      <c r="I75" s="8"/>
      <c r="J75" s="8"/>
    </row>
    <row r="76" spans="1:10" ht="15.75">
      <c r="A76" s="22"/>
      <c r="B76" s="14"/>
      <c r="C76" s="15" t="s">
        <v>71</v>
      </c>
      <c r="D76" s="18" t="s">
        <v>47</v>
      </c>
      <c r="E76" s="18" t="s">
        <v>47</v>
      </c>
      <c r="F76" s="50">
        <v>0</v>
      </c>
      <c r="G76" s="51">
        <v>0</v>
      </c>
      <c r="I76" s="8"/>
      <c r="J76" s="8"/>
    </row>
    <row r="77" spans="1:10" ht="15.75">
      <c r="A77" s="22"/>
      <c r="B77" s="14" t="s">
        <v>72</v>
      </c>
      <c r="C77" s="15" t="s">
        <v>11</v>
      </c>
      <c r="D77" s="16">
        <f>D78</f>
        <v>10500</v>
      </c>
      <c r="E77" s="16">
        <f>E78</f>
        <v>10500</v>
      </c>
      <c r="F77" s="50">
        <f t="shared" si="0"/>
        <v>100</v>
      </c>
      <c r="G77" s="51">
        <f t="shared" si="1"/>
        <v>0.02036780057898092</v>
      </c>
      <c r="I77" s="8"/>
      <c r="J77" s="8"/>
    </row>
    <row r="78" spans="1:10" ht="15.75">
      <c r="A78" s="22"/>
      <c r="B78" s="14"/>
      <c r="C78" s="15" t="s">
        <v>59</v>
      </c>
      <c r="D78" s="16">
        <v>10500</v>
      </c>
      <c r="E78" s="16">
        <v>10500</v>
      </c>
      <c r="F78" s="50">
        <f t="shared" si="0"/>
        <v>100</v>
      </c>
      <c r="G78" s="51">
        <f t="shared" si="1"/>
        <v>0.02036780057898092</v>
      </c>
      <c r="I78" s="8"/>
      <c r="J78" s="8"/>
    </row>
    <row r="79" spans="1:10" ht="15.75">
      <c r="A79" s="21" t="s">
        <v>73</v>
      </c>
      <c r="B79" s="11"/>
      <c r="C79" s="12" t="s">
        <v>74</v>
      </c>
      <c r="D79" s="13">
        <f>D80</f>
        <v>1045029</v>
      </c>
      <c r="E79" s="13">
        <f>E80</f>
        <v>1500000</v>
      </c>
      <c r="F79" s="50">
        <f aca="true" t="shared" si="2" ref="F79:F142">E79/D79*100</f>
        <v>143.53668654171318</v>
      </c>
      <c r="G79" s="51">
        <f aca="true" t="shared" si="3" ref="G79:G142">SUM((E79/51551958)*100)</f>
        <v>2.909685796997274</v>
      </c>
      <c r="I79" s="8"/>
      <c r="J79" s="8"/>
    </row>
    <row r="80" spans="1:10" ht="31.5">
      <c r="A80" s="22"/>
      <c r="B80" s="14" t="s">
        <v>75</v>
      </c>
      <c r="C80" s="15" t="s">
        <v>174</v>
      </c>
      <c r="D80" s="16">
        <f>D81</f>
        <v>1045029</v>
      </c>
      <c r="E80" s="16">
        <f>E81</f>
        <v>1500000</v>
      </c>
      <c r="F80" s="50">
        <f t="shared" si="2"/>
        <v>143.53668654171318</v>
      </c>
      <c r="G80" s="51">
        <f t="shared" si="3"/>
        <v>2.909685796997274</v>
      </c>
      <c r="I80" s="8"/>
      <c r="J80" s="8"/>
    </row>
    <row r="81" spans="1:10" ht="15.75">
      <c r="A81" s="22"/>
      <c r="B81" s="14"/>
      <c r="C81" s="15" t="s">
        <v>16</v>
      </c>
      <c r="D81" s="16">
        <v>1045029</v>
      </c>
      <c r="E81" s="16">
        <v>1500000</v>
      </c>
      <c r="F81" s="50">
        <f t="shared" si="2"/>
        <v>143.53668654171318</v>
      </c>
      <c r="G81" s="51">
        <f t="shared" si="3"/>
        <v>2.909685796997274</v>
      </c>
      <c r="I81" s="8"/>
      <c r="J81" s="8"/>
    </row>
    <row r="82" spans="1:10" ht="15.75">
      <c r="A82" s="21" t="s">
        <v>76</v>
      </c>
      <c r="B82" s="11"/>
      <c r="C82" s="12" t="s">
        <v>77</v>
      </c>
      <c r="D82" s="17">
        <f>D83</f>
        <v>21577</v>
      </c>
      <c r="E82" s="17">
        <f>E83</f>
        <v>150000</v>
      </c>
      <c r="F82" s="50">
        <f t="shared" si="2"/>
        <v>695.1846873986188</v>
      </c>
      <c r="G82" s="51">
        <f t="shared" si="3"/>
        <v>0.2909685796997274</v>
      </c>
      <c r="I82" s="8"/>
      <c r="J82" s="8"/>
    </row>
    <row r="83" spans="1:10" ht="15.75">
      <c r="A83" s="21"/>
      <c r="B83" s="14" t="s">
        <v>78</v>
      </c>
      <c r="C83" s="15" t="s">
        <v>79</v>
      </c>
      <c r="D83" s="18">
        <f>D84+D85</f>
        <v>21577</v>
      </c>
      <c r="E83" s="18">
        <f>E85</f>
        <v>150000</v>
      </c>
      <c r="F83" s="50">
        <f t="shared" si="2"/>
        <v>695.1846873986188</v>
      </c>
      <c r="G83" s="51">
        <f t="shared" si="3"/>
        <v>0.2909685796997274</v>
      </c>
      <c r="I83" s="8"/>
      <c r="J83" s="8"/>
    </row>
    <row r="84" spans="1:10" ht="15.75">
      <c r="A84" s="21"/>
      <c r="B84" s="14"/>
      <c r="C84" s="19" t="s">
        <v>183</v>
      </c>
      <c r="D84" s="18">
        <v>625</v>
      </c>
      <c r="E84" s="18"/>
      <c r="F84" s="50">
        <f t="shared" si="2"/>
        <v>0</v>
      </c>
      <c r="G84" s="51">
        <f t="shared" si="3"/>
        <v>0</v>
      </c>
      <c r="I84" s="8"/>
      <c r="J84" s="8"/>
    </row>
    <row r="85" spans="1:10" ht="15.75">
      <c r="A85" s="21"/>
      <c r="B85" s="14"/>
      <c r="C85" s="15" t="s">
        <v>178</v>
      </c>
      <c r="D85" s="18">
        <v>20952</v>
      </c>
      <c r="E85" s="18">
        <v>150000</v>
      </c>
      <c r="F85" s="50">
        <f t="shared" si="2"/>
        <v>715.922107674685</v>
      </c>
      <c r="G85" s="51">
        <f t="shared" si="3"/>
        <v>0.2909685796997274</v>
      </c>
      <c r="I85" s="8"/>
      <c r="J85" s="8"/>
    </row>
    <row r="86" spans="1:10" ht="15.75">
      <c r="A86" s="21" t="s">
        <v>80</v>
      </c>
      <c r="B86" s="11"/>
      <c r="C86" s="12" t="s">
        <v>81</v>
      </c>
      <c r="D86" s="13">
        <f>D87+D91+D95+D100+D102+D105+D108+D111+D114+D116</f>
        <v>9191998</v>
      </c>
      <c r="E86" s="13">
        <f>E87+E91+E95+E100+E102+E108+E105+E114+E111+E116</f>
        <v>9712769</v>
      </c>
      <c r="F86" s="50">
        <f t="shared" si="2"/>
        <v>105.66548208561403</v>
      </c>
      <c r="G86" s="51">
        <f t="shared" si="3"/>
        <v>18.84073733921028</v>
      </c>
      <c r="I86" s="8"/>
      <c r="J86" s="8"/>
    </row>
    <row r="87" spans="1:10" ht="15.75">
      <c r="A87" s="22"/>
      <c r="B87" s="14" t="s">
        <v>82</v>
      </c>
      <c r="C87" s="15" t="s">
        <v>83</v>
      </c>
      <c r="D87" s="16">
        <f>D88</f>
        <v>1059290</v>
      </c>
      <c r="E87" s="16">
        <f>E88</f>
        <v>1199247</v>
      </c>
      <c r="F87" s="50">
        <f t="shared" si="2"/>
        <v>113.21234034117191</v>
      </c>
      <c r="G87" s="51">
        <f t="shared" si="3"/>
        <v>2.326287975327727</v>
      </c>
      <c r="I87" s="8"/>
      <c r="J87" s="8"/>
    </row>
    <row r="88" spans="1:10" ht="15.75">
      <c r="A88" s="22"/>
      <c r="B88" s="14"/>
      <c r="C88" s="15" t="s">
        <v>16</v>
      </c>
      <c r="D88" s="16">
        <v>1059290</v>
      </c>
      <c r="E88" s="16">
        <v>1199247</v>
      </c>
      <c r="F88" s="50">
        <f t="shared" si="2"/>
        <v>113.21234034117191</v>
      </c>
      <c r="G88" s="51">
        <f t="shared" si="3"/>
        <v>2.326287975327727</v>
      </c>
      <c r="I88" s="8"/>
      <c r="J88" s="8"/>
    </row>
    <row r="89" spans="1:10" ht="15.75">
      <c r="A89" s="22"/>
      <c r="B89" s="14"/>
      <c r="C89" s="15" t="s">
        <v>26</v>
      </c>
      <c r="D89" s="16">
        <v>385028</v>
      </c>
      <c r="E89" s="16">
        <v>508218</v>
      </c>
      <c r="F89" s="50">
        <f t="shared" si="2"/>
        <v>131.99507568280748</v>
      </c>
      <c r="G89" s="51">
        <f t="shared" si="3"/>
        <v>0.9858364642522405</v>
      </c>
      <c r="I89" s="8"/>
      <c r="J89" s="8"/>
    </row>
    <row r="90" spans="1:10" ht="15.75">
      <c r="A90" s="22"/>
      <c r="B90" s="14"/>
      <c r="C90" s="15" t="s">
        <v>84</v>
      </c>
      <c r="D90" s="16">
        <v>634677</v>
      </c>
      <c r="E90" s="16">
        <v>626796</v>
      </c>
      <c r="F90" s="39">
        <f t="shared" si="2"/>
        <v>98.75826601562684</v>
      </c>
      <c r="G90" s="51">
        <f t="shared" si="3"/>
        <v>1.2158529458764689</v>
      </c>
      <c r="I90" s="8"/>
      <c r="J90" s="8"/>
    </row>
    <row r="91" spans="1:10" ht="15.75">
      <c r="A91" s="22"/>
      <c r="B91" s="14" t="s">
        <v>85</v>
      </c>
      <c r="C91" s="15" t="s">
        <v>86</v>
      </c>
      <c r="D91" s="16">
        <f>D92</f>
        <v>3049148</v>
      </c>
      <c r="E91" s="16">
        <f>E92+E94</f>
        <v>3476746</v>
      </c>
      <c r="F91" s="50">
        <f t="shared" si="2"/>
        <v>114.02352394832917</v>
      </c>
      <c r="G91" s="51">
        <f t="shared" si="3"/>
        <v>6.744158970644723</v>
      </c>
      <c r="I91" s="8"/>
      <c r="J91" s="8"/>
    </row>
    <row r="92" spans="1:10" ht="15.75">
      <c r="A92" s="42"/>
      <c r="B92" s="43"/>
      <c r="C92" s="38" t="s">
        <v>16</v>
      </c>
      <c r="D92" s="47">
        <v>3049148</v>
      </c>
      <c r="E92" s="47">
        <v>3436746</v>
      </c>
      <c r="F92" s="39">
        <f t="shared" si="2"/>
        <v>112.71168208299498</v>
      </c>
      <c r="G92" s="51">
        <f t="shared" si="3"/>
        <v>6.666567349391463</v>
      </c>
      <c r="I92" s="8"/>
      <c r="J92" s="8"/>
    </row>
    <row r="93" spans="1:7" ht="15.75">
      <c r="A93" s="22"/>
      <c r="B93" s="14"/>
      <c r="C93" s="15" t="s">
        <v>26</v>
      </c>
      <c r="D93" s="16">
        <v>2594898</v>
      </c>
      <c r="E93" s="16">
        <v>2897548</v>
      </c>
      <c r="F93" s="39">
        <f t="shared" si="2"/>
        <v>111.66327154285062</v>
      </c>
      <c r="G93" s="51">
        <f t="shared" si="3"/>
        <v>5.620636174478571</v>
      </c>
    </row>
    <row r="94" spans="1:7" ht="15.75">
      <c r="A94" s="22"/>
      <c r="B94" s="14"/>
      <c r="C94" s="15" t="s">
        <v>68</v>
      </c>
      <c r="D94" s="18" t="s">
        <v>47</v>
      </c>
      <c r="E94" s="18">
        <v>40000</v>
      </c>
      <c r="F94" s="39">
        <v>0</v>
      </c>
      <c r="G94" s="51">
        <f t="shared" si="3"/>
        <v>0.07759162125326063</v>
      </c>
    </row>
    <row r="95" spans="1:7" ht="15.75">
      <c r="A95" s="22"/>
      <c r="B95" s="14" t="s">
        <v>87</v>
      </c>
      <c r="C95" s="15" t="s">
        <v>88</v>
      </c>
      <c r="D95" s="16">
        <f>D96</f>
        <v>1117181</v>
      </c>
      <c r="E95" s="16">
        <f>E96+E99</f>
        <v>1362541</v>
      </c>
      <c r="F95" s="39">
        <f t="shared" si="2"/>
        <v>121.96242148765508</v>
      </c>
      <c r="G95" s="51">
        <f t="shared" si="3"/>
        <v>2.643044130350975</v>
      </c>
    </row>
    <row r="96" spans="1:7" ht="15.75">
      <c r="A96" s="22"/>
      <c r="B96" s="14"/>
      <c r="C96" s="15" t="s">
        <v>16</v>
      </c>
      <c r="D96" s="16">
        <v>1117181</v>
      </c>
      <c r="E96" s="16">
        <v>1340994</v>
      </c>
      <c r="F96" s="39">
        <f t="shared" si="2"/>
        <v>120.03372774868173</v>
      </c>
      <c r="G96" s="51">
        <f t="shared" si="3"/>
        <v>2.601247463772375</v>
      </c>
    </row>
    <row r="97" spans="1:7" ht="15.75">
      <c r="A97" s="22"/>
      <c r="B97" s="14"/>
      <c r="C97" s="15" t="s">
        <v>26</v>
      </c>
      <c r="D97" s="16">
        <v>783178</v>
      </c>
      <c r="E97" s="16">
        <v>933163</v>
      </c>
      <c r="F97" s="39">
        <f t="shared" si="2"/>
        <v>119.15081884322593</v>
      </c>
      <c r="G97" s="51">
        <f t="shared" si="3"/>
        <v>1.8101407515889116</v>
      </c>
    </row>
    <row r="98" spans="1:7" ht="15.75">
      <c r="A98" s="22"/>
      <c r="B98" s="14"/>
      <c r="C98" s="15" t="s">
        <v>89</v>
      </c>
      <c r="D98" s="16">
        <v>204004</v>
      </c>
      <c r="E98" s="16">
        <v>221222</v>
      </c>
      <c r="F98" s="39">
        <f t="shared" si="2"/>
        <v>108.44003058763553</v>
      </c>
      <c r="G98" s="51">
        <f t="shared" si="3"/>
        <v>0.4291243409222207</v>
      </c>
    </row>
    <row r="99" spans="1:7" ht="15.75">
      <c r="A99" s="22"/>
      <c r="B99" s="14"/>
      <c r="C99" s="15" t="s">
        <v>68</v>
      </c>
      <c r="D99" s="18" t="s">
        <v>47</v>
      </c>
      <c r="E99" s="16">
        <v>21547</v>
      </c>
      <c r="F99" s="39">
        <v>0</v>
      </c>
      <c r="G99" s="51">
        <f t="shared" si="3"/>
        <v>0.04179666657860018</v>
      </c>
    </row>
    <row r="100" spans="1:7" ht="15.75">
      <c r="A100" s="22"/>
      <c r="B100" s="14" t="s">
        <v>90</v>
      </c>
      <c r="C100" s="15" t="s">
        <v>91</v>
      </c>
      <c r="D100" s="16">
        <f>D101</f>
        <v>33620</v>
      </c>
      <c r="E100" s="16">
        <f>E101</f>
        <v>41950</v>
      </c>
      <c r="F100" s="39">
        <f t="shared" si="2"/>
        <v>124.77691850089232</v>
      </c>
      <c r="G100" s="51">
        <f t="shared" si="3"/>
        <v>0.0813742127893571</v>
      </c>
    </row>
    <row r="101" spans="1:7" ht="15.75">
      <c r="A101" s="22"/>
      <c r="B101" s="14"/>
      <c r="C101" s="15" t="s">
        <v>92</v>
      </c>
      <c r="D101" s="16">
        <v>33620</v>
      </c>
      <c r="E101" s="16">
        <v>41950</v>
      </c>
      <c r="F101" s="39">
        <f t="shared" si="2"/>
        <v>124.77691850089232</v>
      </c>
      <c r="G101" s="51">
        <f t="shared" si="3"/>
        <v>0.0813742127893571</v>
      </c>
    </row>
    <row r="102" spans="1:7" ht="15.75">
      <c r="A102" s="22"/>
      <c r="B102" s="14" t="s">
        <v>93</v>
      </c>
      <c r="C102" s="15" t="s">
        <v>94</v>
      </c>
      <c r="D102" s="16">
        <f>D103</f>
        <v>2456443</v>
      </c>
      <c r="E102" s="16">
        <f>E103</f>
        <v>2032165</v>
      </c>
      <c r="F102" s="39">
        <f t="shared" si="2"/>
        <v>82.72795257207271</v>
      </c>
      <c r="G102" s="51">
        <f t="shared" si="3"/>
        <v>3.9419744251033104</v>
      </c>
    </row>
    <row r="103" spans="1:7" ht="15.75">
      <c r="A103" s="22"/>
      <c r="B103" s="14"/>
      <c r="C103" s="15" t="s">
        <v>16</v>
      </c>
      <c r="D103" s="16">
        <v>2456443</v>
      </c>
      <c r="E103" s="16">
        <v>2032165</v>
      </c>
      <c r="F103" s="39">
        <f t="shared" si="2"/>
        <v>82.72795257207271</v>
      </c>
      <c r="G103" s="51">
        <f t="shared" si="3"/>
        <v>3.9419744251033104</v>
      </c>
    </row>
    <row r="104" spans="1:7" ht="15.75">
      <c r="A104" s="22"/>
      <c r="B104" s="14"/>
      <c r="C104" s="15" t="s">
        <v>26</v>
      </c>
      <c r="D104" s="16">
        <v>1992064</v>
      </c>
      <c r="E104" s="16">
        <v>1765098</v>
      </c>
      <c r="F104" s="39">
        <f t="shared" si="2"/>
        <v>88.60649055452033</v>
      </c>
      <c r="G104" s="51">
        <f t="shared" si="3"/>
        <v>3.423920387272196</v>
      </c>
    </row>
    <row r="105" spans="1:7" ht="15.75">
      <c r="A105" s="22"/>
      <c r="B105" s="14" t="s">
        <v>95</v>
      </c>
      <c r="C105" s="15" t="s">
        <v>96</v>
      </c>
      <c r="D105" s="16">
        <f>D106</f>
        <v>367188</v>
      </c>
      <c r="E105" s="16">
        <f>E106</f>
        <v>201257</v>
      </c>
      <c r="F105" s="39">
        <f t="shared" si="2"/>
        <v>54.810342385916755</v>
      </c>
      <c r="G105" s="51">
        <f t="shared" si="3"/>
        <v>0.3903964229641869</v>
      </c>
    </row>
    <row r="106" spans="1:7" ht="15.75">
      <c r="A106" s="22"/>
      <c r="B106" s="14"/>
      <c r="C106" s="15" t="s">
        <v>16</v>
      </c>
      <c r="D106" s="16">
        <v>367188</v>
      </c>
      <c r="E106" s="16">
        <v>201257</v>
      </c>
      <c r="F106" s="39">
        <f t="shared" si="2"/>
        <v>54.810342385916755</v>
      </c>
      <c r="G106" s="51">
        <f t="shared" si="3"/>
        <v>0.3903964229641869</v>
      </c>
    </row>
    <row r="107" spans="1:7" ht="15.75">
      <c r="A107" s="22"/>
      <c r="B107" s="14"/>
      <c r="C107" s="15" t="s">
        <v>26</v>
      </c>
      <c r="D107" s="16">
        <v>320043</v>
      </c>
      <c r="E107" s="16">
        <v>163465</v>
      </c>
      <c r="F107" s="39">
        <f t="shared" si="2"/>
        <v>51.07594916933037</v>
      </c>
      <c r="G107" s="51">
        <f t="shared" si="3"/>
        <v>0.31708785920410626</v>
      </c>
    </row>
    <row r="108" spans="1:7" ht="15.75">
      <c r="A108" s="22"/>
      <c r="B108" s="14" t="s">
        <v>97</v>
      </c>
      <c r="C108" s="15" t="s">
        <v>98</v>
      </c>
      <c r="D108" s="16">
        <f>D109</f>
        <v>795657</v>
      </c>
      <c r="E108" s="16">
        <f>E109</f>
        <v>1010165</v>
      </c>
      <c r="F108" s="39">
        <f t="shared" si="2"/>
        <v>126.95985833091395</v>
      </c>
      <c r="G108" s="51">
        <f t="shared" si="3"/>
        <v>1.959508502082501</v>
      </c>
    </row>
    <row r="109" spans="1:7" ht="15.75">
      <c r="A109" s="22"/>
      <c r="B109" s="14"/>
      <c r="C109" s="15" t="s">
        <v>16</v>
      </c>
      <c r="D109" s="16">
        <v>795657</v>
      </c>
      <c r="E109" s="16">
        <v>1010165</v>
      </c>
      <c r="F109" s="39">
        <f t="shared" si="2"/>
        <v>126.95985833091395</v>
      </c>
      <c r="G109" s="51">
        <f t="shared" si="3"/>
        <v>1.959508502082501</v>
      </c>
    </row>
    <row r="110" spans="1:7" ht="15.75">
      <c r="A110" s="22"/>
      <c r="B110" s="14"/>
      <c r="C110" s="15" t="s">
        <v>26</v>
      </c>
      <c r="D110" s="16">
        <v>667443</v>
      </c>
      <c r="E110" s="16">
        <v>841662</v>
      </c>
      <c r="F110" s="39">
        <f t="shared" si="2"/>
        <v>126.10245369267487</v>
      </c>
      <c r="G110" s="51">
        <f t="shared" si="3"/>
        <v>1.6326479781815464</v>
      </c>
    </row>
    <row r="111" spans="1:7" ht="15.75">
      <c r="A111" s="22"/>
      <c r="B111" s="14" t="s">
        <v>99</v>
      </c>
      <c r="C111" s="15" t="s">
        <v>100</v>
      </c>
      <c r="D111" s="16">
        <f>D112</f>
        <v>119518</v>
      </c>
      <c r="E111" s="16">
        <f>E112</f>
        <v>160608</v>
      </c>
      <c r="F111" s="39">
        <f t="shared" si="2"/>
        <v>134.3797586974347</v>
      </c>
      <c r="G111" s="51">
        <f t="shared" si="3"/>
        <v>0.3115458776560921</v>
      </c>
    </row>
    <row r="112" spans="1:7" ht="15.75">
      <c r="A112" s="22"/>
      <c r="B112" s="14"/>
      <c r="C112" s="15" t="s">
        <v>52</v>
      </c>
      <c r="D112" s="16">
        <v>119518</v>
      </c>
      <c r="E112" s="16">
        <v>160608</v>
      </c>
      <c r="F112" s="39">
        <f t="shared" si="2"/>
        <v>134.3797586974347</v>
      </c>
      <c r="G112" s="51">
        <f t="shared" si="3"/>
        <v>0.3115458776560921</v>
      </c>
    </row>
    <row r="113" spans="1:7" ht="15.75">
      <c r="A113" s="22"/>
      <c r="B113" s="14"/>
      <c r="C113" s="15" t="s">
        <v>101</v>
      </c>
      <c r="D113" s="16">
        <v>66085</v>
      </c>
      <c r="E113" s="16">
        <v>77394</v>
      </c>
      <c r="F113" s="39">
        <f t="shared" si="2"/>
        <v>117.11280926080047</v>
      </c>
      <c r="G113" s="51">
        <f t="shared" si="3"/>
        <v>0.15012814838187136</v>
      </c>
    </row>
    <row r="114" spans="1:7" ht="15.75">
      <c r="A114" s="22"/>
      <c r="B114" s="14" t="s">
        <v>102</v>
      </c>
      <c r="C114" s="15" t="s">
        <v>103</v>
      </c>
      <c r="D114" s="16">
        <f>D115</f>
        <v>44958</v>
      </c>
      <c r="E114" s="16">
        <f>E115</f>
        <v>47951</v>
      </c>
      <c r="F114" s="39">
        <f t="shared" si="2"/>
        <v>106.65732461408426</v>
      </c>
      <c r="G114" s="51">
        <f t="shared" si="3"/>
        <v>0.09301489576787753</v>
      </c>
    </row>
    <row r="115" spans="1:7" ht="15.75">
      <c r="A115" s="22"/>
      <c r="B115" s="14"/>
      <c r="C115" s="15" t="s">
        <v>59</v>
      </c>
      <c r="D115" s="16">
        <v>44958</v>
      </c>
      <c r="E115" s="16">
        <v>47951</v>
      </c>
      <c r="F115" s="39">
        <f t="shared" si="2"/>
        <v>106.65732461408426</v>
      </c>
      <c r="G115" s="51">
        <f t="shared" si="3"/>
        <v>0.09301489576787753</v>
      </c>
    </row>
    <row r="116" spans="1:7" ht="15.75">
      <c r="A116" s="22"/>
      <c r="B116" s="14" t="s">
        <v>104</v>
      </c>
      <c r="C116" s="15" t="s">
        <v>11</v>
      </c>
      <c r="D116" s="16">
        <f>D117</f>
        <v>148995</v>
      </c>
      <c r="E116" s="16">
        <f>E117</f>
        <v>180139</v>
      </c>
      <c r="F116" s="39">
        <f t="shared" si="2"/>
        <v>120.90271485620323</v>
      </c>
      <c r="G116" s="51">
        <f t="shared" si="3"/>
        <v>0.34943192652352795</v>
      </c>
    </row>
    <row r="117" spans="1:7" ht="15.75">
      <c r="A117" s="22"/>
      <c r="B117" s="14"/>
      <c r="C117" s="15" t="s">
        <v>16</v>
      </c>
      <c r="D117" s="16">
        <v>148995</v>
      </c>
      <c r="E117" s="16">
        <v>180139</v>
      </c>
      <c r="F117" s="39">
        <f t="shared" si="2"/>
        <v>120.90271485620323</v>
      </c>
      <c r="G117" s="51">
        <f t="shared" si="3"/>
        <v>0.34943192652352795</v>
      </c>
    </row>
    <row r="118" spans="1:7" ht="15.75">
      <c r="A118" s="22"/>
      <c r="B118" s="14"/>
      <c r="C118" s="15" t="s">
        <v>101</v>
      </c>
      <c r="D118" s="16">
        <v>1817</v>
      </c>
      <c r="E118" s="16">
        <v>11490</v>
      </c>
      <c r="F118" s="50">
        <f t="shared" si="2"/>
        <v>632.3610346725371</v>
      </c>
      <c r="G118" s="51">
        <f t="shared" si="3"/>
        <v>0.02228819320499912</v>
      </c>
    </row>
    <row r="119" spans="1:7" ht="15.75">
      <c r="A119" s="21" t="s">
        <v>105</v>
      </c>
      <c r="B119" s="11"/>
      <c r="C119" s="12" t="s">
        <v>106</v>
      </c>
      <c r="D119" s="13">
        <f>D120+D123+D125+D127</f>
        <v>4320002</v>
      </c>
      <c r="E119" s="13">
        <f>E120+E123+E125+E127</f>
        <v>4900497</v>
      </c>
      <c r="F119" s="39">
        <f t="shared" si="2"/>
        <v>113.43737803825091</v>
      </c>
      <c r="G119" s="51">
        <f t="shared" si="3"/>
        <v>9.505937679418501</v>
      </c>
    </row>
    <row r="120" spans="1:7" ht="15.75">
      <c r="A120" s="22"/>
      <c r="B120" s="14" t="s">
        <v>107</v>
      </c>
      <c r="C120" s="15" t="s">
        <v>108</v>
      </c>
      <c r="D120" s="16">
        <f>D121+D122</f>
        <v>2181401</v>
      </c>
      <c r="E120" s="16">
        <f>E121</f>
        <v>2894297</v>
      </c>
      <c r="F120" s="39">
        <f t="shared" si="2"/>
        <v>132.68064881239167</v>
      </c>
      <c r="G120" s="51">
        <f t="shared" si="3"/>
        <v>5.614329915461213</v>
      </c>
    </row>
    <row r="121" spans="1:7" ht="15.75">
      <c r="A121" s="22"/>
      <c r="B121" s="14"/>
      <c r="C121" s="15" t="s">
        <v>109</v>
      </c>
      <c r="D121" s="16">
        <v>1031401</v>
      </c>
      <c r="E121" s="16">
        <v>2894297</v>
      </c>
      <c r="F121" s="50">
        <f t="shared" si="2"/>
        <v>280.61801375022907</v>
      </c>
      <c r="G121" s="51">
        <f t="shared" si="3"/>
        <v>5.614329915461213</v>
      </c>
    </row>
    <row r="122" spans="1:7" ht="15.75">
      <c r="A122" s="42"/>
      <c r="B122" s="43"/>
      <c r="C122" s="38" t="s">
        <v>68</v>
      </c>
      <c r="D122" s="47">
        <v>1150000</v>
      </c>
      <c r="E122" s="44" t="s">
        <v>47</v>
      </c>
      <c r="F122" s="39" t="s">
        <v>47</v>
      </c>
      <c r="G122" s="51">
        <v>0</v>
      </c>
    </row>
    <row r="123" spans="1:7" ht="15.75">
      <c r="A123" s="22"/>
      <c r="B123" s="14" t="s">
        <v>110</v>
      </c>
      <c r="C123" s="15" t="s">
        <v>111</v>
      </c>
      <c r="D123" s="16">
        <f>D124</f>
        <v>5000</v>
      </c>
      <c r="E123" s="16">
        <f>E124</f>
        <v>5000</v>
      </c>
      <c r="F123" s="39">
        <f t="shared" si="2"/>
        <v>100</v>
      </c>
      <c r="G123" s="51">
        <f t="shared" si="3"/>
        <v>0.00969895265665758</v>
      </c>
    </row>
    <row r="124" spans="1:7" ht="15.75">
      <c r="A124" s="22"/>
      <c r="B124" s="14"/>
      <c r="C124" s="15" t="s">
        <v>16</v>
      </c>
      <c r="D124" s="16">
        <v>5000</v>
      </c>
      <c r="E124" s="16">
        <v>5000</v>
      </c>
      <c r="F124" s="39">
        <f t="shared" si="2"/>
        <v>100</v>
      </c>
      <c r="G124" s="51">
        <f t="shared" si="3"/>
        <v>0.00969895265665758</v>
      </c>
    </row>
    <row r="125" spans="1:7" ht="33" customHeight="1">
      <c r="A125" s="22"/>
      <c r="B125" s="14" t="s">
        <v>112</v>
      </c>
      <c r="C125" s="15" t="s">
        <v>113</v>
      </c>
      <c r="D125" s="16">
        <f>D126</f>
        <v>2103000</v>
      </c>
      <c r="E125" s="16">
        <f>E126</f>
        <v>1958000</v>
      </c>
      <c r="F125" s="39">
        <f t="shared" si="2"/>
        <v>93.10508796956728</v>
      </c>
      <c r="G125" s="51">
        <f t="shared" si="3"/>
        <v>3.7981098603471084</v>
      </c>
    </row>
    <row r="126" spans="1:7" ht="15.75">
      <c r="A126" s="22"/>
      <c r="B126" s="14"/>
      <c r="C126" s="15" t="s">
        <v>16</v>
      </c>
      <c r="D126" s="16">
        <v>2103000</v>
      </c>
      <c r="E126" s="16">
        <v>1958000</v>
      </c>
      <c r="F126" s="39">
        <f t="shared" si="2"/>
        <v>93.10508796956728</v>
      </c>
      <c r="G126" s="51">
        <f t="shared" si="3"/>
        <v>3.7981098603471084</v>
      </c>
    </row>
    <row r="127" spans="1:7" ht="15.75">
      <c r="A127" s="22"/>
      <c r="B127" s="14">
        <v>85195</v>
      </c>
      <c r="C127" s="15" t="s">
        <v>11</v>
      </c>
      <c r="D127" s="16">
        <v>30601</v>
      </c>
      <c r="E127" s="16">
        <f>E128</f>
        <v>43200</v>
      </c>
      <c r="F127" s="39">
        <f t="shared" si="2"/>
        <v>141.171857128852</v>
      </c>
      <c r="G127" s="51">
        <f t="shared" si="3"/>
        <v>0.0837989509535215</v>
      </c>
    </row>
    <row r="128" spans="1:7" ht="15.75">
      <c r="A128" s="22"/>
      <c r="B128" s="14"/>
      <c r="C128" s="15" t="s">
        <v>16</v>
      </c>
      <c r="D128" s="16">
        <v>30601</v>
      </c>
      <c r="E128" s="16">
        <f>E129</f>
        <v>43200</v>
      </c>
      <c r="F128" s="39">
        <f t="shared" si="2"/>
        <v>141.171857128852</v>
      </c>
      <c r="G128" s="51">
        <f t="shared" si="3"/>
        <v>0.0837989509535215</v>
      </c>
    </row>
    <row r="129" spans="1:7" ht="15.75">
      <c r="A129" s="22"/>
      <c r="B129" s="14"/>
      <c r="C129" s="15" t="s">
        <v>101</v>
      </c>
      <c r="D129" s="16">
        <v>28800</v>
      </c>
      <c r="E129" s="16">
        <v>43200</v>
      </c>
      <c r="F129" s="39">
        <f t="shared" si="2"/>
        <v>150</v>
      </c>
      <c r="G129" s="51">
        <f t="shared" si="3"/>
        <v>0.0837989509535215</v>
      </c>
    </row>
    <row r="130" spans="1:7" ht="15.75">
      <c r="A130" s="21" t="s">
        <v>114</v>
      </c>
      <c r="B130" s="11"/>
      <c r="C130" s="12" t="s">
        <v>115</v>
      </c>
      <c r="D130" s="13">
        <f>D131+D137+D142+D146+D151</f>
        <v>12235505</v>
      </c>
      <c r="E130" s="13">
        <f>E131+E137+E142+E146+E149+E151</f>
        <v>12141427</v>
      </c>
      <c r="F130" s="39">
        <f t="shared" si="2"/>
        <v>99.23110652155346</v>
      </c>
      <c r="G130" s="51">
        <f t="shared" si="3"/>
        <v>23.551825131452812</v>
      </c>
    </row>
    <row r="131" spans="1:7" ht="15.75">
      <c r="A131" s="22"/>
      <c r="B131" s="14" t="s">
        <v>116</v>
      </c>
      <c r="C131" s="15" t="s">
        <v>117</v>
      </c>
      <c r="D131" s="16">
        <f>D132+D136</f>
        <v>1799330</v>
      </c>
      <c r="E131" s="16">
        <f>E132</f>
        <v>1850080</v>
      </c>
      <c r="F131" s="39">
        <f t="shared" si="2"/>
        <v>102.82049429509874</v>
      </c>
      <c r="G131" s="51">
        <f t="shared" si="3"/>
        <v>3.5887676662058112</v>
      </c>
    </row>
    <row r="132" spans="1:7" ht="15.75">
      <c r="A132" s="22"/>
      <c r="B132" s="14"/>
      <c r="C132" s="15" t="s">
        <v>16</v>
      </c>
      <c r="D132" s="16">
        <v>1759330</v>
      </c>
      <c r="E132" s="16">
        <v>1850080</v>
      </c>
      <c r="F132" s="39">
        <f t="shared" si="2"/>
        <v>105.15821363814635</v>
      </c>
      <c r="G132" s="51">
        <f t="shared" si="3"/>
        <v>3.5887676662058112</v>
      </c>
    </row>
    <row r="133" spans="1:7" ht="15.75">
      <c r="A133" s="22"/>
      <c r="B133" s="14"/>
      <c r="C133" s="15" t="s">
        <v>118</v>
      </c>
      <c r="D133" s="16">
        <v>825379</v>
      </c>
      <c r="E133" s="16">
        <v>825200</v>
      </c>
      <c r="F133" s="39">
        <f t="shared" si="2"/>
        <v>99.97831299318253</v>
      </c>
      <c r="G133" s="51">
        <f t="shared" si="3"/>
        <v>1.600715146454767</v>
      </c>
    </row>
    <row r="134" spans="1:7" ht="18.75" customHeight="1">
      <c r="A134" s="22"/>
      <c r="B134" s="14"/>
      <c r="C134" s="15" t="s">
        <v>179</v>
      </c>
      <c r="D134" s="16">
        <v>450921</v>
      </c>
      <c r="E134" s="16">
        <v>475000</v>
      </c>
      <c r="F134" s="39">
        <f t="shared" si="2"/>
        <v>105.33995977122379</v>
      </c>
      <c r="G134" s="51">
        <f t="shared" si="3"/>
        <v>0.9214005023824702</v>
      </c>
    </row>
    <row r="135" spans="1:7" ht="15.75">
      <c r="A135" s="22"/>
      <c r="B135" s="14"/>
      <c r="C135" s="15" t="s">
        <v>180</v>
      </c>
      <c r="D135" s="18" t="s">
        <v>47</v>
      </c>
      <c r="E135" s="18" t="s">
        <v>47</v>
      </c>
      <c r="F135" s="56">
        <v>0</v>
      </c>
      <c r="G135" s="51">
        <v>0</v>
      </c>
    </row>
    <row r="136" spans="1:7" ht="15.75">
      <c r="A136" s="22"/>
      <c r="B136" s="14"/>
      <c r="C136" s="38" t="s">
        <v>68</v>
      </c>
      <c r="D136" s="47">
        <v>40000</v>
      </c>
      <c r="E136" s="47"/>
      <c r="F136" s="39">
        <f t="shared" si="2"/>
        <v>0</v>
      </c>
      <c r="G136" s="51">
        <f t="shared" si="3"/>
        <v>0</v>
      </c>
    </row>
    <row r="137" spans="1:7" ht="15.75">
      <c r="A137" s="22"/>
      <c r="B137" s="14" t="s">
        <v>119</v>
      </c>
      <c r="C137" s="15" t="s">
        <v>120</v>
      </c>
      <c r="D137" s="16">
        <f>D138+D141</f>
        <v>8371305</v>
      </c>
      <c r="E137" s="16">
        <f>E138</f>
        <v>8046212</v>
      </c>
      <c r="F137" s="39">
        <f t="shared" si="2"/>
        <v>96.11657919523897</v>
      </c>
      <c r="G137" s="51">
        <f t="shared" si="3"/>
        <v>15.60796585068602</v>
      </c>
    </row>
    <row r="138" spans="1:7" ht="15.75">
      <c r="A138" s="22"/>
      <c r="B138" s="14"/>
      <c r="C138" s="15" t="s">
        <v>16</v>
      </c>
      <c r="D138" s="16">
        <v>8241305</v>
      </c>
      <c r="E138" s="16">
        <v>8046212</v>
      </c>
      <c r="F138" s="39">
        <f t="shared" si="2"/>
        <v>97.63274141655963</v>
      </c>
      <c r="G138" s="51">
        <f t="shared" si="3"/>
        <v>15.60796585068602</v>
      </c>
    </row>
    <row r="139" spans="1:7" ht="15.75">
      <c r="A139" s="22"/>
      <c r="B139" s="14"/>
      <c r="C139" s="15" t="s">
        <v>26</v>
      </c>
      <c r="D139" s="16">
        <v>4613862</v>
      </c>
      <c r="E139" s="16">
        <v>4915963</v>
      </c>
      <c r="F139" s="39">
        <f t="shared" si="2"/>
        <v>106.54768174687497</v>
      </c>
      <c r="G139" s="51">
        <f t="shared" si="3"/>
        <v>9.535938479776075</v>
      </c>
    </row>
    <row r="140" spans="1:7" ht="18" customHeight="1">
      <c r="A140" s="23"/>
      <c r="B140" s="15"/>
      <c r="C140" s="19" t="s">
        <v>186</v>
      </c>
      <c r="D140" s="16">
        <v>935022</v>
      </c>
      <c r="E140" s="16">
        <v>921424</v>
      </c>
      <c r="F140" s="39">
        <f t="shared" si="2"/>
        <v>98.54570266795861</v>
      </c>
      <c r="G140" s="51">
        <f t="shared" si="3"/>
        <v>1.787369550541611</v>
      </c>
    </row>
    <row r="141" spans="1:7" ht="18" customHeight="1">
      <c r="A141" s="23"/>
      <c r="B141" s="15"/>
      <c r="C141" s="15" t="s">
        <v>68</v>
      </c>
      <c r="D141" s="16">
        <v>130000</v>
      </c>
      <c r="E141" s="16"/>
      <c r="F141" s="39">
        <f t="shared" si="2"/>
        <v>0</v>
      </c>
      <c r="G141" s="51">
        <f t="shared" si="3"/>
        <v>0</v>
      </c>
    </row>
    <row r="142" spans="1:7" ht="15.75">
      <c r="A142" s="22"/>
      <c r="B142" s="14" t="s">
        <v>121</v>
      </c>
      <c r="C142" s="15" t="s">
        <v>122</v>
      </c>
      <c r="D142" s="16">
        <f>D143</f>
        <v>1546300</v>
      </c>
      <c r="E142" s="16">
        <f>E143</f>
        <v>1674105</v>
      </c>
      <c r="F142" s="39">
        <f t="shared" si="2"/>
        <v>108.26521373601501</v>
      </c>
      <c r="G142" s="51">
        <f t="shared" si="3"/>
        <v>3.2474130274547477</v>
      </c>
    </row>
    <row r="143" spans="1:7" ht="15.75">
      <c r="A143" s="22"/>
      <c r="B143" s="14"/>
      <c r="C143" s="15" t="s">
        <v>16</v>
      </c>
      <c r="D143" s="16">
        <v>1546300</v>
      </c>
      <c r="E143" s="16">
        <v>1674105</v>
      </c>
      <c r="F143" s="39">
        <f aca="true" t="shared" si="4" ref="F143:F206">E143/D143*100</f>
        <v>108.26521373601501</v>
      </c>
      <c r="G143" s="51">
        <f aca="true" t="shared" si="5" ref="G143:G206">SUM((E143/51551958)*100)</f>
        <v>3.2474130274547477</v>
      </c>
    </row>
    <row r="144" spans="1:7" ht="15.75">
      <c r="A144" s="22"/>
      <c r="B144" s="14"/>
      <c r="C144" s="15" t="s">
        <v>123</v>
      </c>
      <c r="D144" s="16">
        <v>56300</v>
      </c>
      <c r="E144" s="16">
        <v>93300</v>
      </c>
      <c r="F144" s="39">
        <f t="shared" si="4"/>
        <v>165.71936056838365</v>
      </c>
      <c r="G144" s="51">
        <f t="shared" si="5"/>
        <v>0.18098245657323045</v>
      </c>
    </row>
    <row r="145" spans="1:7" ht="15.75">
      <c r="A145" s="22"/>
      <c r="B145" s="14"/>
      <c r="C145" s="15" t="s">
        <v>181</v>
      </c>
      <c r="D145" s="16">
        <v>46700</v>
      </c>
      <c r="E145" s="18">
        <v>69100</v>
      </c>
      <c r="F145" s="39">
        <f t="shared" si="4"/>
        <v>147.96573875803</v>
      </c>
      <c r="G145" s="51">
        <f t="shared" si="5"/>
        <v>0.13403952571500777</v>
      </c>
    </row>
    <row r="146" spans="1:7" ht="15.75">
      <c r="A146" s="22"/>
      <c r="B146" s="14" t="s">
        <v>124</v>
      </c>
      <c r="C146" s="15" t="s">
        <v>125</v>
      </c>
      <c r="D146" s="16">
        <f>D147</f>
        <v>515000</v>
      </c>
      <c r="E146" s="16">
        <f>E147</f>
        <v>535000</v>
      </c>
      <c r="F146" s="50">
        <f t="shared" si="4"/>
        <v>103.88349514563106</v>
      </c>
      <c r="G146" s="51">
        <f t="shared" si="5"/>
        <v>1.037787934262361</v>
      </c>
    </row>
    <row r="147" spans="1:7" ht="15.75">
      <c r="A147" s="22"/>
      <c r="B147" s="14"/>
      <c r="C147" s="15" t="s">
        <v>16</v>
      </c>
      <c r="D147" s="16">
        <v>515000</v>
      </c>
      <c r="E147" s="16">
        <v>535000</v>
      </c>
      <c r="F147" s="39">
        <f t="shared" si="4"/>
        <v>103.88349514563106</v>
      </c>
      <c r="G147" s="51">
        <f t="shared" si="5"/>
        <v>1.037787934262361</v>
      </c>
    </row>
    <row r="148" spans="1:7" ht="15.75">
      <c r="A148" s="22"/>
      <c r="B148" s="14"/>
      <c r="C148" s="15" t="s">
        <v>123</v>
      </c>
      <c r="D148" s="16">
        <v>421080</v>
      </c>
      <c r="E148" s="16">
        <v>447900</v>
      </c>
      <c r="F148" s="39">
        <f t="shared" si="4"/>
        <v>106.36933599316045</v>
      </c>
      <c r="G148" s="51">
        <f t="shared" si="5"/>
        <v>0.868832178983386</v>
      </c>
    </row>
    <row r="149" spans="1:7" ht="15.75">
      <c r="A149" s="22"/>
      <c r="B149" s="14">
        <v>85220</v>
      </c>
      <c r="C149" s="15" t="s">
        <v>200</v>
      </c>
      <c r="D149" s="18" t="s">
        <v>47</v>
      </c>
      <c r="E149" s="16">
        <f>E150</f>
        <v>31000</v>
      </c>
      <c r="F149" s="39">
        <v>0</v>
      </c>
      <c r="G149" s="51">
        <f t="shared" si="5"/>
        <v>0.060133506471277</v>
      </c>
    </row>
    <row r="150" spans="1:7" ht="15.75">
      <c r="A150" s="22"/>
      <c r="B150" s="14"/>
      <c r="C150" s="15" t="s">
        <v>199</v>
      </c>
      <c r="D150" s="18" t="s">
        <v>47</v>
      </c>
      <c r="E150" s="16">
        <v>31000</v>
      </c>
      <c r="F150" s="39">
        <v>0</v>
      </c>
      <c r="G150" s="51">
        <f t="shared" si="5"/>
        <v>0.060133506471277</v>
      </c>
    </row>
    <row r="151" spans="1:7" ht="15.75">
      <c r="A151" s="22"/>
      <c r="B151" s="14" t="s">
        <v>126</v>
      </c>
      <c r="C151" s="38" t="s">
        <v>11</v>
      </c>
      <c r="D151" s="16">
        <f>D152</f>
        <v>3570</v>
      </c>
      <c r="E151" s="16">
        <f>E152</f>
        <v>5030</v>
      </c>
      <c r="F151" s="39">
        <f t="shared" si="4"/>
        <v>140.89635854341736</v>
      </c>
      <c r="G151" s="51">
        <f t="shared" si="5"/>
        <v>0.009757146372597525</v>
      </c>
    </row>
    <row r="152" spans="1:7" ht="15.75">
      <c r="A152" s="22"/>
      <c r="B152" s="14"/>
      <c r="C152" s="15" t="s">
        <v>16</v>
      </c>
      <c r="D152" s="16">
        <v>3570</v>
      </c>
      <c r="E152" s="16">
        <v>5030</v>
      </c>
      <c r="F152" s="50">
        <f t="shared" si="4"/>
        <v>140.89635854341736</v>
      </c>
      <c r="G152" s="51">
        <f t="shared" si="5"/>
        <v>0.009757146372597525</v>
      </c>
    </row>
    <row r="153" spans="1:7" ht="31.5">
      <c r="A153" s="21" t="s">
        <v>127</v>
      </c>
      <c r="B153" s="53"/>
      <c r="C153" s="54" t="s">
        <v>128</v>
      </c>
      <c r="D153" s="55">
        <f>D154+D157</f>
        <v>2751771</v>
      </c>
      <c r="E153" s="55">
        <f>E154+E157</f>
        <v>3111190</v>
      </c>
      <c r="F153" s="39">
        <f t="shared" si="4"/>
        <v>113.06137029571137</v>
      </c>
      <c r="G153" s="51">
        <f t="shared" si="5"/>
        <v>6.0350569031733</v>
      </c>
    </row>
    <row r="154" spans="1:7" ht="15.75">
      <c r="A154" s="22"/>
      <c r="B154" s="14" t="s">
        <v>129</v>
      </c>
      <c r="C154" s="15" t="s">
        <v>130</v>
      </c>
      <c r="D154" s="16">
        <f>D155</f>
        <v>9500</v>
      </c>
      <c r="E154" s="16">
        <f>E155</f>
        <v>20120</v>
      </c>
      <c r="F154" s="39">
        <f t="shared" si="4"/>
        <v>211.78947368421052</v>
      </c>
      <c r="G154" s="51">
        <f t="shared" si="5"/>
        <v>0.0390285854903901</v>
      </c>
    </row>
    <row r="155" spans="1:7" ht="15.75">
      <c r="A155" s="22"/>
      <c r="B155" s="14"/>
      <c r="C155" s="15" t="s">
        <v>59</v>
      </c>
      <c r="D155" s="16">
        <v>9500</v>
      </c>
      <c r="E155" s="16">
        <f>E156</f>
        <v>20120</v>
      </c>
      <c r="F155" s="39">
        <f t="shared" si="4"/>
        <v>211.78947368421052</v>
      </c>
      <c r="G155" s="51">
        <f t="shared" si="5"/>
        <v>0.0390285854903901</v>
      </c>
    </row>
    <row r="156" spans="1:7" ht="15.75">
      <c r="A156" s="22"/>
      <c r="B156" s="14"/>
      <c r="C156" s="15" t="s">
        <v>187</v>
      </c>
      <c r="D156" s="16">
        <v>9500</v>
      </c>
      <c r="E156" s="16">
        <v>20120</v>
      </c>
      <c r="F156" s="39">
        <f t="shared" si="4"/>
        <v>211.78947368421052</v>
      </c>
      <c r="G156" s="51">
        <f t="shared" si="5"/>
        <v>0.0390285854903901</v>
      </c>
    </row>
    <row r="157" spans="1:7" ht="15.75">
      <c r="A157" s="22"/>
      <c r="B157" s="14" t="s">
        <v>131</v>
      </c>
      <c r="C157" s="15" t="s">
        <v>132</v>
      </c>
      <c r="D157" s="16">
        <f>D158</f>
        <v>2742271</v>
      </c>
      <c r="E157" s="16">
        <f>E158</f>
        <v>3091070</v>
      </c>
      <c r="F157" s="39">
        <f t="shared" si="4"/>
        <v>112.7193483065678</v>
      </c>
      <c r="G157" s="51">
        <f t="shared" si="5"/>
        <v>5.996028317682909</v>
      </c>
    </row>
    <row r="158" spans="1:7" ht="15.75">
      <c r="A158" s="22"/>
      <c r="B158" s="14"/>
      <c r="C158" s="15" t="s">
        <v>16</v>
      </c>
      <c r="D158" s="16">
        <v>2742271</v>
      </c>
      <c r="E158" s="16">
        <v>3091070</v>
      </c>
      <c r="F158" s="39">
        <f t="shared" si="4"/>
        <v>112.7193483065678</v>
      </c>
      <c r="G158" s="51">
        <f t="shared" si="5"/>
        <v>5.996028317682909</v>
      </c>
    </row>
    <row r="159" spans="1:7" ht="15.75">
      <c r="A159" s="22"/>
      <c r="B159" s="14"/>
      <c r="C159" s="15" t="s">
        <v>26</v>
      </c>
      <c r="D159" s="16">
        <v>2299879</v>
      </c>
      <c r="E159" s="16">
        <v>2632706</v>
      </c>
      <c r="F159" s="39">
        <f t="shared" si="4"/>
        <v>114.47150045719796</v>
      </c>
      <c r="G159" s="51">
        <f t="shared" si="5"/>
        <v>5.1068981705796705</v>
      </c>
    </row>
    <row r="160" spans="1:7" ht="15.75">
      <c r="A160" s="21" t="s">
        <v>133</v>
      </c>
      <c r="B160" s="11"/>
      <c r="C160" s="12" t="s">
        <v>134</v>
      </c>
      <c r="D160" s="13">
        <f>D161+D165+D168+D171+D175+D178+D181+D185+D189+D191</f>
        <v>7140638</v>
      </c>
      <c r="E160" s="13">
        <f>E161+E165+E168+E171+E175+E178+E181+E185+E189+E191</f>
        <v>6831367</v>
      </c>
      <c r="F160" s="39">
        <f t="shared" si="4"/>
        <v>95.66886040154955</v>
      </c>
      <c r="G160" s="51">
        <f t="shared" si="5"/>
        <v>13.251421022650584</v>
      </c>
    </row>
    <row r="161" spans="1:7" ht="15.75">
      <c r="A161" s="22"/>
      <c r="B161" s="14" t="s">
        <v>135</v>
      </c>
      <c r="C161" s="15" t="s">
        <v>136</v>
      </c>
      <c r="D161" s="16">
        <f>D162</f>
        <v>430010</v>
      </c>
      <c r="E161" s="16">
        <f>E162+E164</f>
        <v>603585</v>
      </c>
      <c r="F161" s="39">
        <f t="shared" si="4"/>
        <v>140.3653403409223</v>
      </c>
      <c r="G161" s="51">
        <f t="shared" si="5"/>
        <v>1.170828467853733</v>
      </c>
    </row>
    <row r="162" spans="1:7" ht="15.75">
      <c r="A162" s="22"/>
      <c r="B162" s="14"/>
      <c r="C162" s="15" t="s">
        <v>16</v>
      </c>
      <c r="D162" s="16">
        <v>430010</v>
      </c>
      <c r="E162" s="16">
        <v>568585</v>
      </c>
      <c r="F162" s="39">
        <f t="shared" si="4"/>
        <v>132.22599474430828</v>
      </c>
      <c r="G162" s="51">
        <f t="shared" si="5"/>
        <v>1.10293579925713</v>
      </c>
    </row>
    <row r="163" spans="1:7" ht="15.75">
      <c r="A163" s="22"/>
      <c r="B163" s="14"/>
      <c r="C163" s="15" t="s">
        <v>26</v>
      </c>
      <c r="D163" s="16">
        <v>161460</v>
      </c>
      <c r="E163" s="16">
        <v>182370</v>
      </c>
      <c r="F163" s="39">
        <f t="shared" si="4"/>
        <v>112.95057599405425</v>
      </c>
      <c r="G163" s="51">
        <f t="shared" si="5"/>
        <v>0.3537595991989286</v>
      </c>
    </row>
    <row r="164" spans="1:7" ht="15.75">
      <c r="A164" s="22"/>
      <c r="B164" s="14"/>
      <c r="C164" s="15" t="s">
        <v>68</v>
      </c>
      <c r="D164" s="16"/>
      <c r="E164" s="16">
        <v>35000</v>
      </c>
      <c r="F164" s="39">
        <v>0</v>
      </c>
      <c r="G164" s="51">
        <f t="shared" si="5"/>
        <v>0.06789266859660306</v>
      </c>
    </row>
    <row r="165" spans="1:7" ht="18.75" customHeight="1">
      <c r="A165" s="22"/>
      <c r="B165" s="14" t="s">
        <v>137</v>
      </c>
      <c r="C165" s="15" t="s">
        <v>138</v>
      </c>
      <c r="D165" s="16">
        <f>D166</f>
        <v>833641</v>
      </c>
      <c r="E165" s="16">
        <f>E166</f>
        <v>836034</v>
      </c>
      <c r="F165" s="39">
        <f t="shared" si="4"/>
        <v>100.28705401965594</v>
      </c>
      <c r="G165" s="51">
        <f t="shared" si="5"/>
        <v>1.6217308370712127</v>
      </c>
    </row>
    <row r="166" spans="1:7" ht="15.75">
      <c r="A166" s="22"/>
      <c r="B166" s="14"/>
      <c r="C166" s="15" t="s">
        <v>16</v>
      </c>
      <c r="D166" s="16">
        <v>833641</v>
      </c>
      <c r="E166" s="16">
        <v>836034</v>
      </c>
      <c r="F166" s="39">
        <f t="shared" si="4"/>
        <v>100.28705401965594</v>
      </c>
      <c r="G166" s="33">
        <f t="shared" si="5"/>
        <v>1.6217308370712127</v>
      </c>
    </row>
    <row r="167" spans="1:7" ht="15.75">
      <c r="A167" s="22"/>
      <c r="B167" s="14"/>
      <c r="C167" s="15" t="s">
        <v>26</v>
      </c>
      <c r="D167" s="16">
        <v>730811</v>
      </c>
      <c r="E167" s="16">
        <v>724381</v>
      </c>
      <c r="F167" s="39">
        <f t="shared" si="4"/>
        <v>99.12015555321418</v>
      </c>
      <c r="G167" s="51">
        <f t="shared" si="5"/>
        <v>1.405147404876455</v>
      </c>
    </row>
    <row r="168" spans="1:7" ht="15.75">
      <c r="A168" s="22"/>
      <c r="B168" s="14" t="s">
        <v>139</v>
      </c>
      <c r="C168" s="15" t="s">
        <v>140</v>
      </c>
      <c r="D168" s="16">
        <f>D169</f>
        <v>255006</v>
      </c>
      <c r="E168" s="16">
        <f>E169</f>
        <v>265750</v>
      </c>
      <c r="F168" s="39">
        <f t="shared" si="4"/>
        <v>104.21323419841102</v>
      </c>
      <c r="G168" s="51">
        <f t="shared" si="5"/>
        <v>0.5154993337013504</v>
      </c>
    </row>
    <row r="169" spans="1:7" ht="15.75">
      <c r="A169" s="22"/>
      <c r="B169" s="14"/>
      <c r="C169" s="15" t="s">
        <v>16</v>
      </c>
      <c r="D169" s="16">
        <v>255006</v>
      </c>
      <c r="E169" s="16">
        <v>265750</v>
      </c>
      <c r="F169" s="39">
        <f t="shared" si="4"/>
        <v>104.21323419841102</v>
      </c>
      <c r="G169" s="51">
        <f t="shared" si="5"/>
        <v>0.5154993337013504</v>
      </c>
    </row>
    <row r="170" spans="1:7" ht="15.75">
      <c r="A170" s="22"/>
      <c r="B170" s="14"/>
      <c r="C170" s="15" t="s">
        <v>26</v>
      </c>
      <c r="D170" s="16">
        <v>157396</v>
      </c>
      <c r="E170" s="16">
        <v>178030</v>
      </c>
      <c r="F170" s="39">
        <f t="shared" si="4"/>
        <v>113.10960888459682</v>
      </c>
      <c r="G170" s="51">
        <f t="shared" si="5"/>
        <v>0.34534090829294983</v>
      </c>
    </row>
    <row r="171" spans="1:7" ht="15.75">
      <c r="A171" s="22"/>
      <c r="B171" s="14" t="s">
        <v>141</v>
      </c>
      <c r="C171" s="15" t="s">
        <v>142</v>
      </c>
      <c r="D171" s="16">
        <f>D172+D174</f>
        <v>2290807</v>
      </c>
      <c r="E171" s="16">
        <f>E172</f>
        <v>2233229</v>
      </c>
      <c r="F171" s="39">
        <f t="shared" si="4"/>
        <v>97.48656259562678</v>
      </c>
      <c r="G171" s="51">
        <f t="shared" si="5"/>
        <v>4.331996468494951</v>
      </c>
    </row>
    <row r="172" spans="1:7" ht="15.75">
      <c r="A172" s="22"/>
      <c r="B172" s="14"/>
      <c r="C172" s="15" t="s">
        <v>16</v>
      </c>
      <c r="D172" s="16">
        <v>2280315</v>
      </c>
      <c r="E172" s="16">
        <v>2233229</v>
      </c>
      <c r="F172" s="39">
        <f t="shared" si="4"/>
        <v>97.93510984228057</v>
      </c>
      <c r="G172" s="51">
        <f t="shared" si="5"/>
        <v>4.331996468494951</v>
      </c>
    </row>
    <row r="173" spans="1:7" ht="15.75">
      <c r="A173" s="22"/>
      <c r="B173" s="14"/>
      <c r="C173" s="15" t="s">
        <v>26</v>
      </c>
      <c r="D173" s="16">
        <v>1382988</v>
      </c>
      <c r="E173" s="16">
        <v>1355836</v>
      </c>
      <c r="F173" s="39">
        <f t="shared" si="4"/>
        <v>98.03671470757519</v>
      </c>
      <c r="G173" s="51">
        <f t="shared" si="5"/>
        <v>2.6300378348383973</v>
      </c>
    </row>
    <row r="174" spans="1:7" ht="15.75">
      <c r="A174" s="22"/>
      <c r="B174" s="14"/>
      <c r="C174" s="15" t="s">
        <v>28</v>
      </c>
      <c r="D174" s="16">
        <v>10492</v>
      </c>
      <c r="E174" s="16"/>
      <c r="F174" s="50">
        <f t="shared" si="4"/>
        <v>0</v>
      </c>
      <c r="G174" s="51">
        <f t="shared" si="5"/>
        <v>0</v>
      </c>
    </row>
    <row r="175" spans="1:7" ht="15.75">
      <c r="A175" s="22"/>
      <c r="B175" s="14" t="s">
        <v>143</v>
      </c>
      <c r="C175" s="15" t="s">
        <v>144</v>
      </c>
      <c r="D175" s="16">
        <f>D176</f>
        <v>108336</v>
      </c>
      <c r="E175" s="16">
        <f>E176</f>
        <v>29326</v>
      </c>
      <c r="F175" s="39">
        <f t="shared" si="4"/>
        <v>27.069487520307195</v>
      </c>
      <c r="G175" s="51">
        <f t="shared" si="5"/>
        <v>0.05688629712182804</v>
      </c>
    </row>
    <row r="176" spans="1:7" ht="15.75">
      <c r="A176" s="22"/>
      <c r="B176" s="14"/>
      <c r="C176" s="15" t="s">
        <v>16</v>
      </c>
      <c r="D176" s="16">
        <v>108336</v>
      </c>
      <c r="E176" s="16">
        <v>29326</v>
      </c>
      <c r="F176" s="39">
        <f t="shared" si="4"/>
        <v>27.069487520307195</v>
      </c>
      <c r="G176" s="51">
        <f t="shared" si="5"/>
        <v>0.05688629712182804</v>
      </c>
    </row>
    <row r="177" spans="1:7" ht="15.75">
      <c r="A177" s="22"/>
      <c r="B177" s="14"/>
      <c r="C177" s="15" t="s">
        <v>26</v>
      </c>
      <c r="D177" s="16">
        <v>7207</v>
      </c>
      <c r="E177" s="16"/>
      <c r="F177" s="39">
        <f t="shared" si="4"/>
        <v>0</v>
      </c>
      <c r="G177" s="51">
        <f t="shared" si="5"/>
        <v>0</v>
      </c>
    </row>
    <row r="178" spans="1:7" ht="15.75">
      <c r="A178" s="22"/>
      <c r="B178" s="14" t="s">
        <v>145</v>
      </c>
      <c r="C178" s="15" t="s">
        <v>146</v>
      </c>
      <c r="D178" s="16">
        <f>D179</f>
        <v>804048</v>
      </c>
      <c r="E178" s="16">
        <f>E179</f>
        <v>776312</v>
      </c>
      <c r="F178" s="39">
        <f t="shared" si="4"/>
        <v>96.55045469922193</v>
      </c>
      <c r="G178" s="51">
        <f t="shared" si="5"/>
        <v>1.505882666959032</v>
      </c>
    </row>
    <row r="179" spans="1:7" ht="15.75">
      <c r="A179" s="22"/>
      <c r="B179" s="14"/>
      <c r="C179" s="15" t="s">
        <v>16</v>
      </c>
      <c r="D179" s="16">
        <v>804048</v>
      </c>
      <c r="E179" s="16">
        <v>776312</v>
      </c>
      <c r="F179" s="39">
        <f t="shared" si="4"/>
        <v>96.55045469922193</v>
      </c>
      <c r="G179" s="51">
        <f t="shared" si="5"/>
        <v>1.505882666959032</v>
      </c>
    </row>
    <row r="180" spans="1:7" ht="15.75">
      <c r="A180" s="22"/>
      <c r="B180" s="14"/>
      <c r="C180" s="15" t="s">
        <v>147</v>
      </c>
      <c r="D180" s="16">
        <v>542403</v>
      </c>
      <c r="E180" s="16">
        <v>514455</v>
      </c>
      <c r="F180" s="39">
        <f t="shared" si="4"/>
        <v>94.847373631783</v>
      </c>
      <c r="G180" s="51">
        <f t="shared" si="5"/>
        <v>0.9979349377961552</v>
      </c>
    </row>
    <row r="181" spans="1:7" ht="15.75">
      <c r="A181" s="22"/>
      <c r="B181" s="14">
        <v>85420</v>
      </c>
      <c r="C181" s="15" t="s">
        <v>184</v>
      </c>
      <c r="D181" s="16">
        <f>D182</f>
        <v>725841</v>
      </c>
      <c r="E181" s="16">
        <f>E182+E184</f>
        <v>836254</v>
      </c>
      <c r="F181" s="50">
        <f t="shared" si="4"/>
        <v>115.21173369925368</v>
      </c>
      <c r="G181" s="51">
        <f t="shared" si="5"/>
        <v>1.6221575909881059</v>
      </c>
    </row>
    <row r="182" spans="1:7" ht="15.75">
      <c r="A182" s="22"/>
      <c r="B182" s="43"/>
      <c r="C182" s="38" t="s">
        <v>16</v>
      </c>
      <c r="D182" s="47">
        <v>725841</v>
      </c>
      <c r="E182" s="47">
        <v>822887</v>
      </c>
      <c r="F182" s="39">
        <f t="shared" si="4"/>
        <v>113.370145803282</v>
      </c>
      <c r="G182" s="51">
        <f t="shared" si="5"/>
        <v>1.5962284109557974</v>
      </c>
    </row>
    <row r="183" spans="1:7" ht="15.75">
      <c r="A183" s="22"/>
      <c r="B183" s="14"/>
      <c r="C183" s="15" t="s">
        <v>147</v>
      </c>
      <c r="D183" s="16">
        <v>372126</v>
      </c>
      <c r="E183" s="16">
        <v>573961</v>
      </c>
      <c r="F183" s="39">
        <f t="shared" si="4"/>
        <v>154.23834937628652</v>
      </c>
      <c r="G183" s="51">
        <f t="shared" si="5"/>
        <v>1.1133641131535683</v>
      </c>
    </row>
    <row r="184" spans="1:7" ht="15.75">
      <c r="A184" s="22"/>
      <c r="B184" s="14"/>
      <c r="C184" s="15" t="s">
        <v>28</v>
      </c>
      <c r="D184" s="16"/>
      <c r="E184" s="16">
        <v>13367</v>
      </c>
      <c r="F184" s="39">
        <v>0</v>
      </c>
      <c r="G184" s="51">
        <f t="shared" si="5"/>
        <v>0.025929180032308378</v>
      </c>
    </row>
    <row r="185" spans="1:7" ht="15.75">
      <c r="A185" s="22"/>
      <c r="B185" s="14">
        <v>85421</v>
      </c>
      <c r="C185" s="15" t="s">
        <v>185</v>
      </c>
      <c r="D185" s="16">
        <f>D186+D187</f>
        <v>1643366</v>
      </c>
      <c r="E185" s="16">
        <f>E186+E187</f>
        <v>1169054</v>
      </c>
      <c r="F185" s="39">
        <f t="shared" si="4"/>
        <v>71.13777454322408</v>
      </c>
      <c r="G185" s="51">
        <f t="shared" si="5"/>
        <v>2.267719879815234</v>
      </c>
    </row>
    <row r="186" spans="1:7" ht="15.75">
      <c r="A186" s="22"/>
      <c r="B186" s="14"/>
      <c r="C186" s="15" t="s">
        <v>16</v>
      </c>
      <c r="D186" s="16">
        <v>1208492</v>
      </c>
      <c r="E186" s="16">
        <v>1148295</v>
      </c>
      <c r="F186" s="39">
        <f t="shared" si="4"/>
        <v>95.01883338905014</v>
      </c>
      <c r="G186" s="51">
        <f t="shared" si="5"/>
        <v>2.227451768175323</v>
      </c>
    </row>
    <row r="187" spans="1:7" ht="15.75">
      <c r="A187" s="22"/>
      <c r="B187" s="14"/>
      <c r="C187" s="15" t="s">
        <v>28</v>
      </c>
      <c r="D187" s="16">
        <v>434874</v>
      </c>
      <c r="E187" s="16">
        <v>20759</v>
      </c>
      <c r="F187" s="39">
        <f t="shared" si="4"/>
        <v>4.773566596301458</v>
      </c>
      <c r="G187" s="51">
        <f t="shared" si="5"/>
        <v>0.040268111639910946</v>
      </c>
    </row>
    <row r="188" spans="1:7" ht="15.75">
      <c r="A188" s="22"/>
      <c r="B188" s="14"/>
      <c r="C188" s="15" t="s">
        <v>147</v>
      </c>
      <c r="D188" s="16">
        <v>940437</v>
      </c>
      <c r="E188" s="16">
        <v>854507</v>
      </c>
      <c r="F188" s="39">
        <f t="shared" si="4"/>
        <v>90.86275848355605</v>
      </c>
      <c r="G188" s="51">
        <f t="shared" si="5"/>
        <v>1.6575645875565</v>
      </c>
    </row>
    <row r="189" spans="1:7" ht="15.75">
      <c r="A189" s="21"/>
      <c r="B189" s="14" t="s">
        <v>148</v>
      </c>
      <c r="C189" s="15" t="s">
        <v>103</v>
      </c>
      <c r="D189" s="16">
        <f>D190</f>
        <v>18470</v>
      </c>
      <c r="E189" s="16">
        <f>E190</f>
        <v>20606</v>
      </c>
      <c r="F189" s="39">
        <f t="shared" si="4"/>
        <v>111.56469951272334</v>
      </c>
      <c r="G189" s="51">
        <f t="shared" si="5"/>
        <v>0.03997132368861722</v>
      </c>
    </row>
    <row r="190" spans="1:7" ht="15.75">
      <c r="A190" s="21"/>
      <c r="B190" s="14"/>
      <c r="C190" s="15" t="s">
        <v>16</v>
      </c>
      <c r="D190" s="16">
        <v>18470</v>
      </c>
      <c r="E190" s="16">
        <v>20606</v>
      </c>
      <c r="F190" s="39">
        <f t="shared" si="4"/>
        <v>111.56469951272334</v>
      </c>
      <c r="G190" s="51">
        <f t="shared" si="5"/>
        <v>0.03997132368861722</v>
      </c>
    </row>
    <row r="191" spans="1:7" ht="15.75">
      <c r="A191" s="21"/>
      <c r="B191" s="14" t="s">
        <v>149</v>
      </c>
      <c r="C191" s="15" t="s">
        <v>11</v>
      </c>
      <c r="D191" s="16">
        <f>D192</f>
        <v>31113</v>
      </c>
      <c r="E191" s="16">
        <f>E192</f>
        <v>61217</v>
      </c>
      <c r="F191" s="39">
        <f t="shared" si="4"/>
        <v>196.75698261176998</v>
      </c>
      <c r="G191" s="51">
        <f t="shared" si="5"/>
        <v>0.11874815695652143</v>
      </c>
    </row>
    <row r="192" spans="1:7" ht="15.75">
      <c r="A192" s="21"/>
      <c r="B192" s="14"/>
      <c r="C192" s="15" t="s">
        <v>150</v>
      </c>
      <c r="D192" s="16">
        <v>31113</v>
      </c>
      <c r="E192" s="16">
        <v>61217</v>
      </c>
      <c r="F192" s="39">
        <f t="shared" si="4"/>
        <v>196.75698261176998</v>
      </c>
      <c r="G192" s="51">
        <f t="shared" si="5"/>
        <v>0.11874815695652143</v>
      </c>
    </row>
    <row r="193" spans="1:7" ht="15.75">
      <c r="A193" s="21"/>
      <c r="B193" s="14"/>
      <c r="C193" s="15" t="s">
        <v>147</v>
      </c>
      <c r="D193" s="16"/>
      <c r="E193" s="16">
        <v>11390</v>
      </c>
      <c r="F193" s="39">
        <v>0</v>
      </c>
      <c r="G193" s="51">
        <f t="shared" si="5"/>
        <v>0.02209421415186597</v>
      </c>
    </row>
    <row r="194" spans="1:7" ht="31.5">
      <c r="A194" s="21" t="s">
        <v>151</v>
      </c>
      <c r="B194" s="11"/>
      <c r="C194" s="12" t="s">
        <v>152</v>
      </c>
      <c r="D194" s="13">
        <f>D195</f>
        <v>110000</v>
      </c>
      <c r="E194" s="13">
        <f>E195</f>
        <v>70873</v>
      </c>
      <c r="F194" s="39">
        <f t="shared" si="4"/>
        <v>64.42999999999999</v>
      </c>
      <c r="G194" s="51">
        <f t="shared" si="5"/>
        <v>0.13747877432705854</v>
      </c>
    </row>
    <row r="195" spans="1:7" ht="15.75">
      <c r="A195" s="22"/>
      <c r="B195" s="14" t="s">
        <v>153</v>
      </c>
      <c r="C195" s="15" t="s">
        <v>154</v>
      </c>
      <c r="D195" s="16">
        <f>D196</f>
        <v>110000</v>
      </c>
      <c r="E195" s="16">
        <f>E196</f>
        <v>70873</v>
      </c>
      <c r="F195" s="39">
        <f t="shared" si="4"/>
        <v>64.42999999999999</v>
      </c>
      <c r="G195" s="51">
        <f t="shared" si="5"/>
        <v>0.13747877432705854</v>
      </c>
    </row>
    <row r="196" spans="1:7" ht="15.75">
      <c r="A196" s="22"/>
      <c r="B196" s="14"/>
      <c r="C196" s="15" t="s">
        <v>59</v>
      </c>
      <c r="D196" s="16">
        <v>110000</v>
      </c>
      <c r="E196" s="16">
        <v>70873</v>
      </c>
      <c r="F196" s="39">
        <f t="shared" si="4"/>
        <v>64.42999999999999</v>
      </c>
      <c r="G196" s="51">
        <f t="shared" si="5"/>
        <v>0.13747877432705854</v>
      </c>
    </row>
    <row r="197" spans="1:7" ht="16.5" customHeight="1">
      <c r="A197" s="21" t="s">
        <v>155</v>
      </c>
      <c r="B197" s="11"/>
      <c r="C197" s="12" t="s">
        <v>156</v>
      </c>
      <c r="D197" s="13">
        <f>D198+D201</f>
        <v>105000</v>
      </c>
      <c r="E197" s="13">
        <f>E198+E201</f>
        <v>116500</v>
      </c>
      <c r="F197" s="39">
        <f t="shared" si="4"/>
        <v>110.95238095238096</v>
      </c>
      <c r="G197" s="51">
        <f t="shared" si="5"/>
        <v>0.22598559690012163</v>
      </c>
    </row>
    <row r="198" spans="1:7" ht="15.75">
      <c r="A198" s="22"/>
      <c r="B198" s="14" t="s">
        <v>157</v>
      </c>
      <c r="C198" s="15" t="s">
        <v>158</v>
      </c>
      <c r="D198" s="16">
        <v>60000</v>
      </c>
      <c r="E198" s="16">
        <f>E200</f>
        <v>66500</v>
      </c>
      <c r="F198" s="39">
        <f t="shared" si="4"/>
        <v>110.83333333333334</v>
      </c>
      <c r="G198" s="51">
        <f t="shared" si="5"/>
        <v>0.12899607033354582</v>
      </c>
    </row>
    <row r="199" spans="1:7" ht="15.75">
      <c r="A199" s="22"/>
      <c r="B199" s="14"/>
      <c r="C199" s="15" t="s">
        <v>177</v>
      </c>
      <c r="D199" s="16">
        <v>25100</v>
      </c>
      <c r="E199" s="16">
        <v>32000</v>
      </c>
      <c r="F199" s="39">
        <f t="shared" si="4"/>
        <v>127.49003984063745</v>
      </c>
      <c r="G199" s="51">
        <f t="shared" si="5"/>
        <v>0.06207329700260851</v>
      </c>
    </row>
    <row r="200" spans="1:7" ht="15.75">
      <c r="A200" s="22"/>
      <c r="B200" s="14"/>
      <c r="C200" s="15" t="s">
        <v>16</v>
      </c>
      <c r="D200" s="16">
        <v>60000</v>
      </c>
      <c r="E200" s="16">
        <v>66500</v>
      </c>
      <c r="F200" s="39">
        <f t="shared" si="4"/>
        <v>110.83333333333334</v>
      </c>
      <c r="G200" s="51">
        <f t="shared" si="5"/>
        <v>0.12899607033354582</v>
      </c>
    </row>
    <row r="201" spans="1:7" ht="15.75">
      <c r="A201" s="22"/>
      <c r="B201" s="14" t="s">
        <v>159</v>
      </c>
      <c r="C201" s="15" t="s">
        <v>160</v>
      </c>
      <c r="D201" s="16">
        <v>45000</v>
      </c>
      <c r="E201" s="16">
        <f>E202</f>
        <v>50000</v>
      </c>
      <c r="F201" s="39">
        <f t="shared" si="4"/>
        <v>111.11111111111111</v>
      </c>
      <c r="G201" s="51">
        <f t="shared" si="5"/>
        <v>0.0969895265665758</v>
      </c>
    </row>
    <row r="202" spans="1:7" ht="15.75">
      <c r="A202" s="22"/>
      <c r="B202" s="14"/>
      <c r="C202" s="15" t="s">
        <v>16</v>
      </c>
      <c r="D202" s="16">
        <v>45000</v>
      </c>
      <c r="E202" s="16">
        <f>E203</f>
        <v>50000</v>
      </c>
      <c r="F202" s="50">
        <f t="shared" si="4"/>
        <v>111.11111111111111</v>
      </c>
      <c r="G202" s="51">
        <f t="shared" si="5"/>
        <v>0.0969895265665758</v>
      </c>
    </row>
    <row r="203" spans="1:7" ht="36" customHeight="1">
      <c r="A203" s="24"/>
      <c r="B203" s="10"/>
      <c r="C203" s="15" t="s">
        <v>189</v>
      </c>
      <c r="D203" s="16">
        <v>45000</v>
      </c>
      <c r="E203" s="16">
        <v>50000</v>
      </c>
      <c r="F203" s="39">
        <f t="shared" si="4"/>
        <v>111.11111111111111</v>
      </c>
      <c r="G203" s="51">
        <f t="shared" si="5"/>
        <v>0.0969895265665758</v>
      </c>
    </row>
    <row r="204" spans="1:7" ht="15.75">
      <c r="A204" s="21" t="s">
        <v>161</v>
      </c>
      <c r="B204" s="11"/>
      <c r="C204" s="12" t="s">
        <v>162</v>
      </c>
      <c r="D204" s="13">
        <f>D205</f>
        <v>95607</v>
      </c>
      <c r="E204" s="13">
        <f>E205</f>
        <v>105000</v>
      </c>
      <c r="F204" s="39">
        <f t="shared" si="4"/>
        <v>109.82459443346198</v>
      </c>
      <c r="G204" s="51">
        <f t="shared" si="5"/>
        <v>0.20367800578980919</v>
      </c>
    </row>
    <row r="205" spans="1:7" ht="15.75">
      <c r="A205" s="22"/>
      <c r="B205" s="14" t="s">
        <v>163</v>
      </c>
      <c r="C205" s="15" t="s">
        <v>164</v>
      </c>
      <c r="D205" s="16">
        <f>D206</f>
        <v>95607</v>
      </c>
      <c r="E205" s="16">
        <f>E206+E209</f>
        <v>105000</v>
      </c>
      <c r="F205" s="39">
        <f t="shared" si="4"/>
        <v>109.82459443346198</v>
      </c>
      <c r="G205" s="51">
        <f t="shared" si="5"/>
        <v>0.20367800578980919</v>
      </c>
    </row>
    <row r="206" spans="1:7" ht="15.75">
      <c r="A206" s="22"/>
      <c r="B206" s="14"/>
      <c r="C206" s="15" t="s">
        <v>16</v>
      </c>
      <c r="D206" s="16">
        <v>95607</v>
      </c>
      <c r="E206" s="16">
        <v>90000</v>
      </c>
      <c r="F206" s="39">
        <f t="shared" si="4"/>
        <v>94.13536665725313</v>
      </c>
      <c r="G206" s="51">
        <f t="shared" si="5"/>
        <v>0.17458114781983644</v>
      </c>
    </row>
    <row r="207" spans="1:7" ht="15.75">
      <c r="A207" s="22"/>
      <c r="B207" s="14"/>
      <c r="C207" s="15" t="s">
        <v>147</v>
      </c>
      <c r="D207" s="16">
        <v>1000</v>
      </c>
      <c r="E207" s="16"/>
      <c r="F207" s="39">
        <f>E207/D207*100</f>
        <v>0</v>
      </c>
      <c r="G207" s="51">
        <f aca="true" t="shared" si="6" ref="G207:G217">SUM((E207/51551958)*100)</f>
        <v>0</v>
      </c>
    </row>
    <row r="208" spans="1:7" ht="15.75">
      <c r="A208" s="22"/>
      <c r="B208" s="14"/>
      <c r="C208" s="15" t="s">
        <v>165</v>
      </c>
      <c r="D208" s="16">
        <v>60000</v>
      </c>
      <c r="E208" s="16">
        <v>60000</v>
      </c>
      <c r="F208" s="39">
        <f>E208/D208*100</f>
        <v>100</v>
      </c>
      <c r="G208" s="51">
        <f t="shared" si="6"/>
        <v>0.11638743187989097</v>
      </c>
    </row>
    <row r="209" spans="1:7" ht="15.75">
      <c r="A209" s="22"/>
      <c r="B209" s="14"/>
      <c r="C209" s="15" t="s">
        <v>28</v>
      </c>
      <c r="D209" s="16"/>
      <c r="E209" s="16">
        <v>15000</v>
      </c>
      <c r="F209" s="39">
        <v>0</v>
      </c>
      <c r="G209" s="51">
        <f t="shared" si="6"/>
        <v>0.02909685796997274</v>
      </c>
    </row>
    <row r="210" spans="1:7" ht="15.75">
      <c r="A210" s="21"/>
      <c r="B210" s="11"/>
      <c r="C210" s="12" t="s">
        <v>166</v>
      </c>
      <c r="D210" s="13">
        <f>D14+D17+D22+D25+D32+D36+D41+D52+D68+D71+D79+D82+D86+D119+D130+D153+D160+D194+D197+D204</f>
        <v>49545301</v>
      </c>
      <c r="E210" s="13">
        <f>E14+E17+E22+E25+E32+E36+E41+E52+E68+E71+E79+E82+E86+E119+E130+E153+E160+E194+E197+E204</f>
        <v>51542002</v>
      </c>
      <c r="F210" s="39">
        <f>E210/D210*100</f>
        <v>104.03005120505777</v>
      </c>
      <c r="G210" s="51">
        <v>100</v>
      </c>
    </row>
    <row r="211" spans="1:7" ht="15.75">
      <c r="A211" s="22"/>
      <c r="B211" s="14"/>
      <c r="C211" s="15" t="s">
        <v>167</v>
      </c>
      <c r="D211" s="18">
        <v>45939835</v>
      </c>
      <c r="E211" s="18">
        <v>48282209</v>
      </c>
      <c r="F211" s="39">
        <f aca="true" t="shared" si="7" ref="F211:F217">E211/D211*100</f>
        <v>105.09878627121756</v>
      </c>
      <c r="G211" s="51">
        <v>93.68</v>
      </c>
    </row>
    <row r="212" spans="1:7" ht="15.75">
      <c r="A212" s="22"/>
      <c r="B212" s="14"/>
      <c r="C212" s="15" t="s">
        <v>168</v>
      </c>
      <c r="D212" s="18">
        <v>24719305</v>
      </c>
      <c r="E212" s="18">
        <v>26153737</v>
      </c>
      <c r="F212" s="39">
        <f t="shared" si="7"/>
        <v>105.80288159396068</v>
      </c>
      <c r="G212" s="51">
        <f t="shared" si="6"/>
        <v>50.732771391534726</v>
      </c>
    </row>
    <row r="213" spans="1:7" ht="15.75">
      <c r="A213" s="42"/>
      <c r="B213" s="43"/>
      <c r="C213" s="38" t="s">
        <v>169</v>
      </c>
      <c r="D213" s="44">
        <f>D90+D98+D134+D140+D145+D156+D203+D208+D65+D199</f>
        <v>2434924</v>
      </c>
      <c r="E213" s="44">
        <v>2526662</v>
      </c>
      <c r="F213" s="39">
        <f t="shared" si="7"/>
        <v>103.76759192484037</v>
      </c>
      <c r="G213" s="51">
        <f t="shared" si="6"/>
        <v>4.901195023475151</v>
      </c>
    </row>
    <row r="214" spans="1:7" ht="15.75">
      <c r="A214" s="22"/>
      <c r="B214" s="14"/>
      <c r="C214" s="15" t="s">
        <v>170</v>
      </c>
      <c r="D214" s="18">
        <v>1045029</v>
      </c>
      <c r="E214" s="18">
        <v>1500000</v>
      </c>
      <c r="F214" s="39">
        <f t="shared" si="7"/>
        <v>143.53668654171318</v>
      </c>
      <c r="G214" s="51">
        <f t="shared" si="6"/>
        <v>2.909685796997274</v>
      </c>
    </row>
    <row r="215" spans="1:7" ht="15.75">
      <c r="A215" s="22"/>
      <c r="B215" s="14"/>
      <c r="C215" s="15" t="s">
        <v>171</v>
      </c>
      <c r="D215" s="16">
        <f>D82</f>
        <v>21577</v>
      </c>
      <c r="E215" s="16">
        <v>150000</v>
      </c>
      <c r="F215" s="39">
        <f t="shared" si="7"/>
        <v>695.1846873986188</v>
      </c>
      <c r="G215" s="51">
        <f t="shared" si="6"/>
        <v>0.2909685796997274</v>
      </c>
    </row>
    <row r="216" spans="1:7" ht="15.75">
      <c r="A216" s="22"/>
      <c r="B216" s="14"/>
      <c r="C216" s="15" t="s">
        <v>172</v>
      </c>
      <c r="D216" s="16">
        <v>625</v>
      </c>
      <c r="E216" s="18" t="s">
        <v>47</v>
      </c>
      <c r="F216" s="45">
        <v>0</v>
      </c>
      <c r="G216" s="51">
        <v>0</v>
      </c>
    </row>
    <row r="217" spans="1:7" ht="16.5" thickBot="1">
      <c r="A217" s="25"/>
      <c r="B217" s="26"/>
      <c r="C217" s="27" t="s">
        <v>173</v>
      </c>
      <c r="D217" s="28">
        <v>3605466</v>
      </c>
      <c r="E217" s="28">
        <v>3259793</v>
      </c>
      <c r="F217" s="41">
        <f t="shared" si="7"/>
        <v>90.41252919872215</v>
      </c>
      <c r="G217" s="46">
        <f t="shared" si="6"/>
        <v>6.323315595500757</v>
      </c>
    </row>
    <row r="218" spans="6:7" ht="15.75">
      <c r="F218" s="7"/>
      <c r="G218" s="40"/>
    </row>
    <row r="219" spans="6:7" ht="15.75">
      <c r="F219" s="7"/>
      <c r="G219" s="40"/>
    </row>
    <row r="220" spans="6:7" ht="15.75">
      <c r="F220" s="7"/>
      <c r="G220" s="40"/>
    </row>
    <row r="221" spans="6:7" ht="15.75">
      <c r="F221" s="7"/>
      <c r="G221" s="40"/>
    </row>
    <row r="222" spans="6:7" ht="15.75">
      <c r="F222" s="7"/>
      <c r="G222" s="40"/>
    </row>
    <row r="223" spans="6:7" ht="15.75">
      <c r="F223" s="7"/>
      <c r="G223" s="40"/>
    </row>
    <row r="224" spans="6:7" ht="15.75">
      <c r="F224" s="7"/>
      <c r="G224" s="40"/>
    </row>
    <row r="225" spans="6:7" ht="15.75">
      <c r="F225" s="7"/>
      <c r="G225" s="40"/>
    </row>
    <row r="226" ht="12.75">
      <c r="F226" s="7"/>
    </row>
    <row r="227" ht="12.75">
      <c r="F227" s="7"/>
    </row>
    <row r="228" ht="12.75">
      <c r="F228" s="7"/>
    </row>
    <row r="229" ht="12.75">
      <c r="F229" s="7"/>
    </row>
  </sheetData>
  <mergeCells count="7">
    <mergeCell ref="D1:G1"/>
    <mergeCell ref="D4:F4"/>
    <mergeCell ref="G10:G12"/>
    <mergeCell ref="C5:D5"/>
    <mergeCell ref="C6:D6"/>
    <mergeCell ref="F10:F12"/>
    <mergeCell ref="E10:E1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2007-11-15T08:50:57Z</cp:lastPrinted>
  <dcterms:created xsi:type="dcterms:W3CDTF">2005-11-08T10:40:11Z</dcterms:created>
  <dcterms:modified xsi:type="dcterms:W3CDTF">2007-11-15T09:11:37Z</dcterms:modified>
  <cp:category/>
  <cp:version/>
  <cp:contentType/>
  <cp:contentStatus/>
</cp:coreProperties>
</file>