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<sst xmlns="http://schemas.openxmlformats.org/spreadsheetml/2006/main" count="291" uniqueCount="137">
  <si>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</si>
  <si>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</si>
  <si>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</si>
  <si>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</si>
  <si>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</si>
  <si>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</si>
  <si>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</si>
  <si>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</si>
  <si>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</si>
  <si>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</si>
  <si>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</si>
  <si>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</si>
  <si>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</si>
  <si>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</si>
  <si>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TURYSTYKA</t>
  </si>
  <si>
    <t>Zadania w zakresie  upowszechniania turystyki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</si>
  <si>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</si>
  <si>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</si>
  <si>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</si>
  <si>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</si>
  <si>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</si>
  <si>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</si>
  <si>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</si>
  <si>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</si>
  <si>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</si>
  <si>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</si>
  <si>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</si>
  <si>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</si>
  <si>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</si>
  <si>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</si>
  <si>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</si>
  <si>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</si>
  <si>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OBRONA NARODOWA</t>
  </si>
  <si>
    <t>Pozostałe wydatki obronne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</si>
  <si>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</si>
  <si>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</si>
  <si>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</si>
  <si>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</si>
  <si>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</si>
  <si>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</si>
  <si>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</si>
  <si>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</si>
  <si>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</si>
  <si>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</si>
  <si>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</si>
  <si>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</si>
  <si>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</si>
  <si>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</si>
  <si>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</si>
  <si>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</si>
  <si>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</si>
  <si>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</si>
  <si>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</si>
  <si>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</si>
  <si>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</si>
  <si>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</si>
  <si>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</si>
  <si>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</si>
  <si>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</si>
  <si>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</si>
  <si>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</si>
  <si>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</si>
  <si>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</si>
  <si>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</si>
  <si>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</si>
  <si>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</si>
  <si>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</si>
  <si>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</si>
  <si>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</si>
  <si>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</si>
  <si>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</si>
  <si>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</si>
  <si>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</si>
  <si>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</si>
  <si>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</si>
  <si>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</si>
  <si>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</si>
  <si>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</si>
  <si>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</si>
  <si>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</si>
  <si>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</si>
  <si>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</si>
  <si>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</si>
  <si>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</si>
  <si>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</si>
  <si>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</si>
  <si>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</si>
  <si>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</si>
  <si>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</si>
  <si>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Dotacje celowe otrzymane z budżetu państwa  na realizację bieżących zadań własnych powiatu</t>
  </si>
  <si>
    <t>O10</t>
  </si>
  <si>
    <t>O20</t>
  </si>
  <si>
    <t>O420</t>
  </si>
  <si>
    <t>O470</t>
  </si>
  <si>
    <t>O680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</si>
  <si>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</si>
  <si>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</si>
  <si>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</si>
  <si>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</si>
  <si>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</si>
  <si>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</si>
  <si>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</si>
  <si>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</si>
  <si>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</si>
  <si>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</si>
  <si>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</si>
  <si>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</si>
  <si>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Rodziny zastępcze</t>
  </si>
  <si>
    <t>O770</t>
  </si>
  <si>
    <t>Młodzieżowe ośrodki socjoterapii</t>
  </si>
  <si>
    <t>BEZPIECZEŃSTWO PUBLICZNE I OCHRONA PRZECIWPOŻAROWA</t>
  </si>
  <si>
    <t>Usuwanie skutków klęsk żywiołowych</t>
  </si>
  <si>
    <t xml:space="preserve">Dotacje celowe otrzymane z budżetu państwa na  realizację  bieżących zadań własnych powiatu </t>
  </si>
  <si>
    <t>Środki  na dofinansowanie własnych zadań bieżących gmin (zwiazków gmin), powiatów (zwiazków powiatów), samorządów województw,pozyskane z innych źródeł</t>
  </si>
  <si>
    <t xml:space="preserve">Dotacje celowe otrzymane z gminy na zadania bieżące realizowane na podstawie porozumień (umów) między jednostkami  samorzadu terytorialnego </t>
  </si>
  <si>
    <t>Komisje poborowe</t>
  </si>
  <si>
    <t>Obroca cywilna</t>
  </si>
  <si>
    <t xml:space="preserve">Dotacje celowe otrzymane z gminy na inwestycje i zakupy inwestycyjne realizowane na podstawie  porozumień (umów) między jednostkami samorządu terytorialnego </t>
  </si>
  <si>
    <t>Środki na dofinansowanie własnych zadań bieżących gmin powiatów</t>
  </si>
  <si>
    <t xml:space="preserve">Wpływy z tytułu pomocy finansowej  udzielanej między jednostkami samorządu terytorialnego  na dofinansowanie własnych zadań bieżacych powiatu </t>
  </si>
  <si>
    <t>Dotacje rozwojowe oraz środki na finansowanie wspólnej polityki rolnej</t>
  </si>
  <si>
    <t>Plan na 2009 rok</t>
  </si>
  <si>
    <t>O490</t>
  </si>
  <si>
    <t>Wpływy z innych lokalnych opłat  pobieranych przez  jednostki samorządu terytorialnego  na podstawie odrębnych  ustaw</t>
  </si>
  <si>
    <t>Środki na dofinansowanie własnych inwesycji  gmin(związków gmin)powiatów(związków powiatów),samorządów województw pozyskane z innych źródeł-finasowanie  programów i projektów ze środków funduszy strukturalnych, Funduszu Spójności oraz z Sekcji Gwarancji Europejskiego Funduszu Orientacji i Gwarancji Rolnej</t>
  </si>
  <si>
    <t>Wpłaty z tytułu odpłatnego nabycia  prawa własnosci  oraz prawa uzytkowania  wieczystego nieruchomości</t>
  </si>
  <si>
    <t>Wpływy od rodziców z tytułu odpłatności za utrzymanie dzieci (wychowanków) w placówkach opiekuńczo-wychowawczych</t>
  </si>
  <si>
    <t xml:space="preserve">Dotacje celowe otrzymane z budżetu państwa na realizację bieżących zadań własnych powiatu współfinasowanie  programów i projektów realizowanych  ze środków funduszy strukturalnych, Funduszu Spójności oraz z Sekcji Gwarancji Europejskiego </t>
  </si>
  <si>
    <t>Dotacje celowe otrzymane z budzetu państwa na realizację bieżących zadań własnych powiatu</t>
  </si>
  <si>
    <t>Dotacje celowe otrzymane z budżetu państwa na realizację  bieżących zadań własnych powiatu</t>
  </si>
  <si>
    <t xml:space="preserve">Dotacje celowe otrzymane z budżetu państwa na realizację bieżących zadań  własnych powiatu współfinasowanie  programów i projektów realizowanych  ze środków funduszy strukturalnych, Funduszu Spójności oraz z Sekcji Gwarancji Europejskiego </t>
  </si>
  <si>
    <t>Plan na 2009 rok po zmianach</t>
  </si>
  <si>
    <t>Wykonanie na 31.03.09r.</t>
  </si>
  <si>
    <t>%(7:6)</t>
  </si>
  <si>
    <t>O570</t>
  </si>
  <si>
    <t>Grzywny,mandaty i inne kary pienieżne od osób fizycznych</t>
  </si>
  <si>
    <t xml:space="preserve">                                     DOCHODY POWIATU  WYKONANE W I KWARTALE   2009 ROKU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</si>
</sst>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9" fontId="1" fillId="0" borderId="1" xfId="15" applyNumberFormat="1" applyFont="1" applyBorder="1" applyAlignment="1">
      <alignment horizontal="center" wrapText="1"/>
    </xf>
    <xf numFmtId="169" fontId="2" fillId="0" borderId="1" xfId="15" applyNumberFormat="1" applyFont="1" applyBorder="1" applyAlignment="1">
      <alignment wrapText="1"/>
    </xf>
    <xf numFmtId="169" fontId="1" fillId="0" borderId="1" xfId="15" applyNumberFormat="1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9" fontId="2" fillId="0" borderId="1" xfId="15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169" fontId="0" fillId="0" borderId="0" xfId="0" applyNumberForma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169" fontId="2" fillId="0" borderId="6" xfId="15" applyNumberFormat="1" applyFont="1" applyBorder="1" applyAlignment="1">
      <alignment wrapText="1"/>
    </xf>
    <xf numFmtId="169" fontId="7" fillId="0" borderId="0" xfId="15" applyNumberFormat="1" applyFont="1" applyAlignment="1">
      <alignment/>
    </xf>
    <xf numFmtId="169" fontId="6" fillId="0" borderId="0" xfId="15" applyNumberFormat="1" applyFont="1" applyFill="1" applyBorder="1" applyAlignment="1">
      <alignment horizontal="center" wrapText="1"/>
    </xf>
    <xf numFmtId="43" fontId="2" fillId="0" borderId="1" xfId="15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zoomScale="75" zoomScaleNormal="75" workbookViewId="0" topLeftCell="A1">
      <selection activeCell="I13" sqref="I13"/>
    </sheetView>
  </sheetViews>
  <sheetFormatPr defaultColWidth="9.140625" defaultRowHeight="12.75"/>
  <cols>
    <col min="1" max="1" width="6.00390625" style="0" customWidth="1"/>
    <col min="3" max="3" width="7.57421875" style="0" customWidth="1"/>
    <col min="4" max="4" width="53.421875" style="0" customWidth="1"/>
    <col min="5" max="5" width="15.00390625" style="0" customWidth="1"/>
    <col min="6" max="6" width="14.7109375" style="0" customWidth="1"/>
    <col min="7" max="7" width="14.00390625" style="0" customWidth="1"/>
    <col min="8" max="8" width="11.7109375" style="0" customWidth="1"/>
  </cols>
  <sheetData>
    <row r="1" spans="1:8" ht="12.75" customHeight="1">
      <c r="A1" s="26" t="s">
        <v>136</v>
      </c>
      <c r="B1" s="26"/>
      <c r="C1" s="26"/>
      <c r="D1" s="26"/>
      <c r="E1" s="26"/>
      <c r="F1" s="26"/>
      <c r="G1" s="26"/>
      <c r="H1" s="26"/>
    </row>
    <row r="2" spans="1:8" ht="12.75" customHeight="1" thickBot="1">
      <c r="A2" s="26" t="s">
        <v>104</v>
      </c>
      <c r="B2" s="26"/>
      <c r="C2" s="26"/>
      <c r="D2" s="26"/>
      <c r="E2" s="26"/>
      <c r="F2" s="26"/>
      <c r="G2" s="26"/>
      <c r="H2" s="26"/>
    </row>
    <row r="3" spans="1:8" ht="45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121</v>
      </c>
      <c r="F3" s="18" t="s">
        <v>131</v>
      </c>
      <c r="G3" s="18" t="s">
        <v>132</v>
      </c>
      <c r="H3" s="18" t="s">
        <v>133</v>
      </c>
    </row>
    <row r="4" spans="1:8" ht="12.75" customHeight="1">
      <c r="A4" s="8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</row>
    <row r="5" spans="1:8" ht="20.25" customHeight="1">
      <c r="A5" s="9" t="s">
        <v>90</v>
      </c>
      <c r="B5" s="3"/>
      <c r="C5" s="4"/>
      <c r="D5" s="4" t="s">
        <v>4</v>
      </c>
      <c r="E5" s="6">
        <f aca="true" t="shared" si="0" ref="E5:G6">E6</f>
        <v>10000</v>
      </c>
      <c r="F5" s="6">
        <f t="shared" si="0"/>
        <v>10000</v>
      </c>
      <c r="G5" s="6">
        <f t="shared" si="0"/>
        <v>2499</v>
      </c>
      <c r="H5" s="25">
        <f>(G5/F5)*100</f>
        <v>24.990000000000002</v>
      </c>
    </row>
    <row r="6" spans="1:8" ht="15">
      <c r="A6" s="8"/>
      <c r="B6" s="1" t="s">
        <v>102</v>
      </c>
      <c r="C6" s="2"/>
      <c r="D6" s="2" t="s">
        <v>5</v>
      </c>
      <c r="E6" s="7">
        <f t="shared" si="0"/>
        <v>10000</v>
      </c>
      <c r="F6" s="7">
        <f t="shared" si="0"/>
        <v>10000</v>
      </c>
      <c r="G6" s="7">
        <f t="shared" si="0"/>
        <v>2499</v>
      </c>
      <c r="H6" s="25">
        <f aca="true" t="shared" si="1" ref="H6:H67">(G6/F6)*100</f>
        <v>24.990000000000002</v>
      </c>
    </row>
    <row r="7" spans="1:8" ht="48" customHeight="1">
      <c r="A7" s="8"/>
      <c r="B7" s="1"/>
      <c r="C7" s="1">
        <v>2110</v>
      </c>
      <c r="D7" s="2" t="s">
        <v>6</v>
      </c>
      <c r="E7" s="7">
        <v>10000</v>
      </c>
      <c r="F7" s="7">
        <v>10000</v>
      </c>
      <c r="G7" s="7">
        <v>2499</v>
      </c>
      <c r="H7" s="25">
        <f t="shared" si="1"/>
        <v>24.990000000000002</v>
      </c>
    </row>
    <row r="8" spans="1:8" ht="14.25">
      <c r="A8" s="9" t="s">
        <v>91</v>
      </c>
      <c r="B8" s="3"/>
      <c r="C8" s="3"/>
      <c r="D8" s="4" t="s">
        <v>7</v>
      </c>
      <c r="E8" s="6">
        <f aca="true" t="shared" si="2" ref="E8:G9">E9</f>
        <v>110920</v>
      </c>
      <c r="F8" s="6">
        <f t="shared" si="2"/>
        <v>110920</v>
      </c>
      <c r="G8" s="6">
        <f t="shared" si="2"/>
        <v>27730</v>
      </c>
      <c r="H8" s="25">
        <f t="shared" si="1"/>
        <v>25</v>
      </c>
    </row>
    <row r="9" spans="1:8" ht="15">
      <c r="A9" s="8"/>
      <c r="B9" s="1" t="s">
        <v>103</v>
      </c>
      <c r="C9" s="1"/>
      <c r="D9" s="2" t="s">
        <v>8</v>
      </c>
      <c r="E9" s="7">
        <f t="shared" si="2"/>
        <v>110920</v>
      </c>
      <c r="F9" s="7">
        <f t="shared" si="2"/>
        <v>110920</v>
      </c>
      <c r="G9" s="7">
        <f t="shared" si="2"/>
        <v>27730</v>
      </c>
      <c r="H9" s="25">
        <f t="shared" si="1"/>
        <v>25</v>
      </c>
    </row>
    <row r="10" spans="1:8" ht="45.75" customHeight="1">
      <c r="A10" s="8"/>
      <c r="B10" s="1"/>
      <c r="C10" s="1">
        <v>2460</v>
      </c>
      <c r="D10" s="2" t="s">
        <v>88</v>
      </c>
      <c r="E10" s="7">
        <v>110920</v>
      </c>
      <c r="F10" s="7">
        <v>110920</v>
      </c>
      <c r="G10" s="7">
        <v>27730</v>
      </c>
      <c r="H10" s="25">
        <f t="shared" si="1"/>
        <v>25</v>
      </c>
    </row>
    <row r="11" spans="1:8" ht="14.25">
      <c r="A11" s="9">
        <v>600</v>
      </c>
      <c r="B11" s="3"/>
      <c r="C11" s="3"/>
      <c r="D11" s="4" t="s">
        <v>9</v>
      </c>
      <c r="E11" s="6">
        <f>E12</f>
        <v>590</v>
      </c>
      <c r="F11" s="6">
        <f>F12+F18</f>
        <v>2597637</v>
      </c>
      <c r="G11" s="6">
        <f>G12</f>
        <v>439</v>
      </c>
      <c r="H11" s="25">
        <f t="shared" si="1"/>
        <v>0.0168999748617686</v>
      </c>
    </row>
    <row r="12" spans="1:8" ht="15">
      <c r="A12" s="8"/>
      <c r="B12" s="1">
        <v>60014</v>
      </c>
      <c r="C12" s="1"/>
      <c r="D12" s="2" t="s">
        <v>10</v>
      </c>
      <c r="E12" s="7">
        <f>E13+E14</f>
        <v>590</v>
      </c>
      <c r="F12" s="7">
        <f>F13+F14+F15+F16+F17</f>
        <v>1797637</v>
      </c>
      <c r="G12" s="7">
        <f>G13+G14</f>
        <v>439</v>
      </c>
      <c r="H12" s="25">
        <f t="shared" si="1"/>
        <v>0.02442094816695473</v>
      </c>
    </row>
    <row r="13" spans="1:8" ht="15">
      <c r="A13" s="8"/>
      <c r="B13" s="1"/>
      <c r="C13" s="1" t="s">
        <v>98</v>
      </c>
      <c r="D13" s="2" t="s">
        <v>12</v>
      </c>
      <c r="E13" s="7">
        <v>500</v>
      </c>
      <c r="F13" s="7">
        <v>500</v>
      </c>
      <c r="G13" s="7">
        <v>419</v>
      </c>
      <c r="H13" s="25">
        <f t="shared" si="1"/>
        <v>83.8</v>
      </c>
    </row>
    <row r="14" spans="1:8" ht="15">
      <c r="A14" s="8"/>
      <c r="B14" s="1"/>
      <c r="C14" s="1" t="s">
        <v>99</v>
      </c>
      <c r="D14" s="2" t="s">
        <v>13</v>
      </c>
      <c r="E14" s="7">
        <v>90</v>
      </c>
      <c r="F14" s="7">
        <v>90</v>
      </c>
      <c r="G14" s="7">
        <v>20</v>
      </c>
      <c r="H14" s="25">
        <f t="shared" si="1"/>
        <v>22.22222222222222</v>
      </c>
    </row>
    <row r="15" spans="1:8" ht="30">
      <c r="A15" s="8"/>
      <c r="B15" s="1"/>
      <c r="C15" s="1">
        <v>2130</v>
      </c>
      <c r="D15" s="2" t="s">
        <v>112</v>
      </c>
      <c r="E15" s="7">
        <v>0</v>
      </c>
      <c r="F15" s="7">
        <v>795070</v>
      </c>
      <c r="G15" s="7">
        <v>0</v>
      </c>
      <c r="H15" s="25">
        <f t="shared" si="1"/>
        <v>0</v>
      </c>
    </row>
    <row r="16" spans="1:8" ht="45">
      <c r="A16" s="8"/>
      <c r="B16" s="1"/>
      <c r="C16" s="1">
        <v>2710</v>
      </c>
      <c r="D16" s="2" t="s">
        <v>119</v>
      </c>
      <c r="E16" s="7">
        <v>0</v>
      </c>
      <c r="F16" s="7">
        <v>375000</v>
      </c>
      <c r="G16" s="7">
        <v>0</v>
      </c>
      <c r="H16" s="25">
        <f t="shared" si="1"/>
        <v>0</v>
      </c>
    </row>
    <row r="17" spans="1:8" ht="90" customHeight="1">
      <c r="A17" s="8"/>
      <c r="B17" s="1"/>
      <c r="C17" s="1">
        <v>6298</v>
      </c>
      <c r="D17" s="2" t="s">
        <v>124</v>
      </c>
      <c r="E17" s="7">
        <v>0</v>
      </c>
      <c r="F17" s="7">
        <v>626977</v>
      </c>
      <c r="G17" s="7">
        <v>0</v>
      </c>
      <c r="H17" s="25">
        <f t="shared" si="1"/>
        <v>0</v>
      </c>
    </row>
    <row r="18" spans="1:8" ht="15">
      <c r="A18" s="8"/>
      <c r="B18" s="1">
        <v>60078</v>
      </c>
      <c r="C18" s="1"/>
      <c r="D18" s="2" t="s">
        <v>111</v>
      </c>
      <c r="E18" s="7">
        <v>0</v>
      </c>
      <c r="F18" s="7">
        <f>F19</f>
        <v>800000</v>
      </c>
      <c r="G18" s="7"/>
      <c r="H18" s="25">
        <f t="shared" si="1"/>
        <v>0</v>
      </c>
    </row>
    <row r="19" spans="1:8" ht="30">
      <c r="A19" s="8"/>
      <c r="B19" s="1"/>
      <c r="C19" s="1">
        <v>2130</v>
      </c>
      <c r="D19" s="2" t="s">
        <v>112</v>
      </c>
      <c r="E19" s="7">
        <v>0</v>
      </c>
      <c r="F19" s="7">
        <v>800000</v>
      </c>
      <c r="G19" s="7">
        <v>0</v>
      </c>
      <c r="H19" s="25">
        <f t="shared" si="1"/>
        <v>0</v>
      </c>
    </row>
    <row r="20" spans="1:8" ht="45">
      <c r="A20" s="8"/>
      <c r="B20" s="1"/>
      <c r="C20" s="1">
        <v>2710</v>
      </c>
      <c r="D20" s="2" t="s">
        <v>119</v>
      </c>
      <c r="E20" s="7">
        <v>0</v>
      </c>
      <c r="F20" s="7">
        <v>0</v>
      </c>
      <c r="G20" s="7"/>
      <c r="H20" s="25">
        <v>0</v>
      </c>
    </row>
    <row r="21" spans="1:8" ht="14.25">
      <c r="A21" s="9">
        <v>630</v>
      </c>
      <c r="B21" s="3"/>
      <c r="C21" s="3"/>
      <c r="D21" s="4" t="s">
        <v>14</v>
      </c>
      <c r="E21" s="6">
        <f>E22</f>
        <v>155669</v>
      </c>
      <c r="F21" s="6">
        <f>F22</f>
        <v>188568</v>
      </c>
      <c r="G21" s="6">
        <f>G22</f>
        <v>6190</v>
      </c>
      <c r="H21" s="25">
        <f t="shared" si="1"/>
        <v>3.2826354418565185</v>
      </c>
    </row>
    <row r="22" spans="1:8" ht="15">
      <c r="A22" s="8"/>
      <c r="B22" s="1">
        <v>63003</v>
      </c>
      <c r="C22" s="1"/>
      <c r="D22" s="2" t="s">
        <v>15</v>
      </c>
      <c r="E22" s="7">
        <f>E24+E25</f>
        <v>155669</v>
      </c>
      <c r="F22" s="7">
        <f>F24+F25</f>
        <v>188568</v>
      </c>
      <c r="G22" s="7">
        <f>G23</f>
        <v>6190</v>
      </c>
      <c r="H22" s="25">
        <f t="shared" si="1"/>
        <v>3.2826354418565185</v>
      </c>
    </row>
    <row r="23" spans="1:8" ht="15">
      <c r="A23" s="8"/>
      <c r="B23" s="1"/>
      <c r="C23" s="1" t="s">
        <v>99</v>
      </c>
      <c r="D23" s="2" t="s">
        <v>13</v>
      </c>
      <c r="E23" s="7">
        <v>0</v>
      </c>
      <c r="F23" s="7">
        <v>0</v>
      </c>
      <c r="G23" s="7">
        <v>6190</v>
      </c>
      <c r="H23" s="25">
        <v>0</v>
      </c>
    </row>
    <row r="24" spans="1:8" ht="28.5" customHeight="1">
      <c r="A24" s="8"/>
      <c r="B24" s="1"/>
      <c r="C24" s="1">
        <v>2708</v>
      </c>
      <c r="D24" s="2" t="s">
        <v>16</v>
      </c>
      <c r="E24" s="7">
        <v>139283</v>
      </c>
      <c r="F24" s="7">
        <v>168719</v>
      </c>
      <c r="G24" s="7">
        <v>0</v>
      </c>
      <c r="H24" s="25">
        <f t="shared" si="1"/>
        <v>0</v>
      </c>
    </row>
    <row r="25" spans="1:8" ht="73.5" customHeight="1">
      <c r="A25" s="8"/>
      <c r="B25" s="1"/>
      <c r="C25" s="1">
        <v>2139</v>
      </c>
      <c r="D25" s="2" t="s">
        <v>127</v>
      </c>
      <c r="E25" s="5">
        <v>16386</v>
      </c>
      <c r="F25" s="5">
        <v>19849</v>
      </c>
      <c r="G25" s="5">
        <v>0</v>
      </c>
      <c r="H25" s="25">
        <f t="shared" si="1"/>
        <v>0</v>
      </c>
    </row>
    <row r="26" spans="1:8" ht="14.25">
      <c r="A26" s="9">
        <v>700</v>
      </c>
      <c r="B26" s="3"/>
      <c r="C26" s="3"/>
      <c r="D26" s="4" t="s">
        <v>17</v>
      </c>
      <c r="E26" s="6">
        <f>E27</f>
        <v>5942580</v>
      </c>
      <c r="F26" s="6">
        <f>F27</f>
        <v>5152738</v>
      </c>
      <c r="G26" s="6">
        <f>G27</f>
        <v>176349</v>
      </c>
      <c r="H26" s="25">
        <f t="shared" si="1"/>
        <v>3.4224328890776126</v>
      </c>
    </row>
    <row r="27" spans="1:8" ht="15">
      <c r="A27" s="8"/>
      <c r="B27" s="1">
        <v>70005</v>
      </c>
      <c r="C27" s="1"/>
      <c r="D27" s="2" t="s">
        <v>18</v>
      </c>
      <c r="E27" s="7">
        <f>E28+E29+E30+E31+E32+E33+E34</f>
        <v>5942580</v>
      </c>
      <c r="F27" s="7">
        <f>F28+F29+F30+F31+F32+F33+F34</f>
        <v>5152738</v>
      </c>
      <c r="G27" s="7">
        <f>G28+G29+G30+G31+G32+G33+G34</f>
        <v>176349</v>
      </c>
      <c r="H27" s="25">
        <f t="shared" si="1"/>
        <v>3.4224328890776126</v>
      </c>
    </row>
    <row r="28" spans="1:8" ht="32.25" customHeight="1">
      <c r="A28" s="8"/>
      <c r="B28" s="1"/>
      <c r="C28" s="1" t="s">
        <v>93</v>
      </c>
      <c r="D28" s="2" t="s">
        <v>19</v>
      </c>
      <c r="E28" s="7">
        <v>632</v>
      </c>
      <c r="F28" s="7">
        <v>632</v>
      </c>
      <c r="G28" s="7">
        <v>632</v>
      </c>
      <c r="H28" s="25">
        <f t="shared" si="1"/>
        <v>100</v>
      </c>
    </row>
    <row r="29" spans="1:8" ht="59.25" customHeight="1">
      <c r="A29" s="8"/>
      <c r="B29" s="1"/>
      <c r="C29" s="1" t="s">
        <v>96</v>
      </c>
      <c r="D29" s="2" t="s">
        <v>48</v>
      </c>
      <c r="E29" s="7">
        <v>12875</v>
      </c>
      <c r="F29" s="7">
        <v>12875</v>
      </c>
      <c r="G29" s="7">
        <v>4500</v>
      </c>
      <c r="H29" s="25">
        <f t="shared" si="1"/>
        <v>34.95145631067961</v>
      </c>
    </row>
    <row r="30" spans="1:8" ht="31.5" customHeight="1">
      <c r="A30" s="8"/>
      <c r="B30" s="1"/>
      <c r="C30" s="1" t="s">
        <v>108</v>
      </c>
      <c r="D30" s="2" t="s">
        <v>125</v>
      </c>
      <c r="E30" s="5">
        <v>5218700</v>
      </c>
      <c r="F30" s="5">
        <v>4433858</v>
      </c>
      <c r="G30" s="5">
        <v>0</v>
      </c>
      <c r="H30" s="25">
        <f t="shared" si="1"/>
        <v>0</v>
      </c>
    </row>
    <row r="31" spans="1:8" ht="13.5" customHeight="1">
      <c r="A31" s="8"/>
      <c r="B31" s="1"/>
      <c r="C31" s="1" t="s">
        <v>98</v>
      </c>
      <c r="D31" s="2" t="s">
        <v>12</v>
      </c>
      <c r="E31" s="5">
        <v>0</v>
      </c>
      <c r="F31" s="5">
        <v>0</v>
      </c>
      <c r="G31" s="5">
        <v>5</v>
      </c>
      <c r="H31" s="25">
        <v>0</v>
      </c>
    </row>
    <row r="32" spans="1:8" ht="16.5" customHeight="1">
      <c r="A32" s="8"/>
      <c r="B32" s="1"/>
      <c r="C32" s="1" t="s">
        <v>99</v>
      </c>
      <c r="D32" s="2" t="s">
        <v>13</v>
      </c>
      <c r="E32" s="5">
        <v>350788</v>
      </c>
      <c r="F32" s="5">
        <v>350788</v>
      </c>
      <c r="G32" s="5">
        <v>100022</v>
      </c>
      <c r="H32" s="25">
        <f t="shared" si="1"/>
        <v>28.51351813631025</v>
      </c>
    </row>
    <row r="33" spans="1:8" ht="45" customHeight="1">
      <c r="A33" s="8"/>
      <c r="B33" s="1"/>
      <c r="C33" s="1">
        <v>2110</v>
      </c>
      <c r="D33" s="2" t="s">
        <v>6</v>
      </c>
      <c r="E33" s="5">
        <v>100000</v>
      </c>
      <c r="F33" s="5">
        <v>95000</v>
      </c>
      <c r="G33" s="5">
        <v>22900</v>
      </c>
      <c r="H33" s="25">
        <f t="shared" si="1"/>
        <v>24.105263157894736</v>
      </c>
    </row>
    <row r="34" spans="1:8" ht="44.25" customHeight="1">
      <c r="A34" s="8"/>
      <c r="B34" s="1"/>
      <c r="C34" s="1">
        <v>2360</v>
      </c>
      <c r="D34" s="2" t="s">
        <v>21</v>
      </c>
      <c r="E34" s="7">
        <v>259585</v>
      </c>
      <c r="F34" s="7">
        <v>259585</v>
      </c>
      <c r="G34" s="7">
        <v>48290</v>
      </c>
      <c r="H34" s="25">
        <f t="shared" si="1"/>
        <v>18.602769805651327</v>
      </c>
    </row>
    <row r="35" spans="1:8" ht="14.25">
      <c r="A35" s="9">
        <v>710</v>
      </c>
      <c r="B35" s="3"/>
      <c r="C35" s="3"/>
      <c r="D35" s="4" t="s">
        <v>22</v>
      </c>
      <c r="E35" s="6">
        <f>E36+E38+E40+E42</f>
        <v>442810</v>
      </c>
      <c r="F35" s="6">
        <f>F36+F38+F40+F42</f>
        <v>446920</v>
      </c>
      <c r="G35" s="6">
        <f>G36+G38+G40+G42</f>
        <v>123271</v>
      </c>
      <c r="H35" s="25">
        <f t="shared" si="1"/>
        <v>27.582341358632416</v>
      </c>
    </row>
    <row r="36" spans="1:8" ht="15">
      <c r="A36" s="8"/>
      <c r="B36" s="1">
        <v>71012</v>
      </c>
      <c r="C36" s="1"/>
      <c r="D36" s="2" t="s">
        <v>23</v>
      </c>
      <c r="E36" s="7">
        <f>E37</f>
        <v>80000</v>
      </c>
      <c r="F36" s="7">
        <f>F37</f>
        <v>80000</v>
      </c>
      <c r="G36" s="7">
        <f>G37</f>
        <v>19800</v>
      </c>
      <c r="H36" s="25">
        <f t="shared" si="1"/>
        <v>24.75</v>
      </c>
    </row>
    <row r="37" spans="1:8" ht="45.75" customHeight="1">
      <c r="A37" s="8"/>
      <c r="B37" s="1"/>
      <c r="C37" s="1">
        <v>2110</v>
      </c>
      <c r="D37" s="2" t="s">
        <v>6</v>
      </c>
      <c r="E37" s="7">
        <v>80000</v>
      </c>
      <c r="F37" s="7">
        <v>80000</v>
      </c>
      <c r="G37" s="7">
        <v>19800</v>
      </c>
      <c r="H37" s="25">
        <f t="shared" si="1"/>
        <v>24.75</v>
      </c>
    </row>
    <row r="38" spans="1:8" ht="15">
      <c r="A38" s="8"/>
      <c r="B38" s="1">
        <v>71013</v>
      </c>
      <c r="C38" s="1"/>
      <c r="D38" s="2" t="s">
        <v>24</v>
      </c>
      <c r="E38" s="7">
        <f>E39</f>
        <v>40000</v>
      </c>
      <c r="F38" s="7">
        <f>F39</f>
        <v>41150</v>
      </c>
      <c r="G38" s="7">
        <f>G39</f>
        <v>10100</v>
      </c>
      <c r="H38" s="25">
        <f t="shared" si="1"/>
        <v>24.54434993924666</v>
      </c>
    </row>
    <row r="39" spans="1:8" ht="48" customHeight="1">
      <c r="A39" s="8"/>
      <c r="B39" s="1"/>
      <c r="C39" s="1">
        <v>2110</v>
      </c>
      <c r="D39" s="2" t="s">
        <v>6</v>
      </c>
      <c r="E39" s="7">
        <v>40000</v>
      </c>
      <c r="F39" s="7">
        <v>41150</v>
      </c>
      <c r="G39" s="7">
        <v>10100</v>
      </c>
      <c r="H39" s="25">
        <f t="shared" si="1"/>
        <v>24.54434993924666</v>
      </c>
    </row>
    <row r="40" spans="1:8" ht="15">
      <c r="A40" s="8"/>
      <c r="B40" s="1">
        <v>71014</v>
      </c>
      <c r="C40" s="1"/>
      <c r="D40" s="2" t="s">
        <v>25</v>
      </c>
      <c r="E40" s="7">
        <f>E41</f>
        <v>13980</v>
      </c>
      <c r="F40" s="7">
        <f>F41</f>
        <v>15190</v>
      </c>
      <c r="G40" s="7">
        <f>G41</f>
        <v>3495</v>
      </c>
      <c r="H40" s="25">
        <f t="shared" si="1"/>
        <v>23.008558262014482</v>
      </c>
    </row>
    <row r="41" spans="1:8" ht="46.5" customHeight="1">
      <c r="A41" s="8"/>
      <c r="B41" s="1"/>
      <c r="C41" s="1">
        <v>2110</v>
      </c>
      <c r="D41" s="2" t="s">
        <v>6</v>
      </c>
      <c r="E41" s="7">
        <v>13980</v>
      </c>
      <c r="F41" s="7">
        <v>15190</v>
      </c>
      <c r="G41" s="7">
        <v>3495</v>
      </c>
      <c r="H41" s="25">
        <f t="shared" si="1"/>
        <v>23.008558262014482</v>
      </c>
    </row>
    <row r="42" spans="1:8" ht="15">
      <c r="A42" s="8"/>
      <c r="B42" s="1">
        <v>71015</v>
      </c>
      <c r="C42" s="1"/>
      <c r="D42" s="2" t="s">
        <v>26</v>
      </c>
      <c r="E42" s="7">
        <f>E45+E46+E47</f>
        <v>308830</v>
      </c>
      <c r="F42" s="7">
        <f>F43+F44+F45+F46+F47</f>
        <v>310580</v>
      </c>
      <c r="G42" s="7">
        <f>G43+G44+G45+G46+G47</f>
        <v>89876</v>
      </c>
      <c r="H42" s="25">
        <f t="shared" si="1"/>
        <v>28.938115783373043</v>
      </c>
    </row>
    <row r="43" spans="1:8" ht="15">
      <c r="A43" s="8"/>
      <c r="B43" s="1"/>
      <c r="C43" s="1" t="s">
        <v>134</v>
      </c>
      <c r="D43" s="2" t="s">
        <v>135</v>
      </c>
      <c r="E43" s="7">
        <v>0</v>
      </c>
      <c r="F43" s="7">
        <v>1500</v>
      </c>
      <c r="G43" s="7">
        <v>650</v>
      </c>
      <c r="H43" s="25"/>
    </row>
    <row r="44" spans="1:8" ht="15">
      <c r="A44" s="8"/>
      <c r="B44" s="1"/>
      <c r="C44" s="1" t="s">
        <v>95</v>
      </c>
      <c r="D44" s="2" t="s">
        <v>11</v>
      </c>
      <c r="E44" s="7">
        <v>0</v>
      </c>
      <c r="F44" s="7">
        <v>250</v>
      </c>
      <c r="G44" s="7">
        <v>9</v>
      </c>
      <c r="H44" s="25">
        <f t="shared" si="1"/>
        <v>3.5999999999999996</v>
      </c>
    </row>
    <row r="45" spans="1:8" ht="15">
      <c r="A45" s="8"/>
      <c r="B45" s="1"/>
      <c r="C45" s="1" t="s">
        <v>98</v>
      </c>
      <c r="D45" s="2" t="s">
        <v>12</v>
      </c>
      <c r="E45" s="7">
        <v>40</v>
      </c>
      <c r="F45" s="7">
        <v>40</v>
      </c>
      <c r="G45" s="7">
        <v>8</v>
      </c>
      <c r="H45" s="25">
        <f t="shared" si="1"/>
        <v>20</v>
      </c>
    </row>
    <row r="46" spans="1:8" ht="15">
      <c r="A46" s="8"/>
      <c r="B46" s="1"/>
      <c r="C46" s="1" t="s">
        <v>99</v>
      </c>
      <c r="D46" s="2" t="s">
        <v>13</v>
      </c>
      <c r="E46" s="7">
        <v>50</v>
      </c>
      <c r="F46" s="7">
        <v>50</v>
      </c>
      <c r="G46" s="7">
        <v>11</v>
      </c>
      <c r="H46" s="25">
        <f t="shared" si="1"/>
        <v>22</v>
      </c>
    </row>
    <row r="47" spans="1:8" ht="45" customHeight="1">
      <c r="A47" s="8"/>
      <c r="B47" s="1"/>
      <c r="C47" s="1">
        <v>2110</v>
      </c>
      <c r="D47" s="2" t="s">
        <v>6</v>
      </c>
      <c r="E47" s="7">
        <v>308740</v>
      </c>
      <c r="F47" s="7">
        <v>308740</v>
      </c>
      <c r="G47" s="7">
        <v>89198</v>
      </c>
      <c r="H47" s="25">
        <f t="shared" si="1"/>
        <v>28.890976225950638</v>
      </c>
    </row>
    <row r="48" spans="1:8" ht="45.75" customHeight="1">
      <c r="A48" s="8"/>
      <c r="B48" s="1"/>
      <c r="C48" s="1">
        <v>6410</v>
      </c>
      <c r="D48" s="2" t="s">
        <v>27</v>
      </c>
      <c r="E48" s="7">
        <v>0</v>
      </c>
      <c r="F48" s="7">
        <v>0</v>
      </c>
      <c r="G48" s="7">
        <v>0</v>
      </c>
      <c r="H48" s="25">
        <v>0</v>
      </c>
    </row>
    <row r="49" spans="1:8" ht="14.25">
      <c r="A49" s="9">
        <v>750</v>
      </c>
      <c r="B49" s="3"/>
      <c r="C49" s="3"/>
      <c r="D49" s="4" t="s">
        <v>28</v>
      </c>
      <c r="E49" s="6">
        <f>E50+E52+E58</f>
        <v>286153</v>
      </c>
      <c r="F49" s="6">
        <f>F50+F52+F60</f>
        <v>376629</v>
      </c>
      <c r="G49" s="6">
        <f>G50+G52+G60</f>
        <v>170473</v>
      </c>
      <c r="H49" s="25">
        <f t="shared" si="1"/>
        <v>45.26284486855765</v>
      </c>
    </row>
    <row r="50" spans="1:8" ht="15">
      <c r="A50" s="8"/>
      <c r="B50" s="1">
        <v>75011</v>
      </c>
      <c r="C50" s="1"/>
      <c r="D50" s="2" t="s">
        <v>29</v>
      </c>
      <c r="E50" s="7">
        <f>E51</f>
        <v>159153</v>
      </c>
      <c r="F50" s="7">
        <f>F51</f>
        <v>159153</v>
      </c>
      <c r="G50" s="7">
        <f>G51</f>
        <v>43100</v>
      </c>
      <c r="H50" s="25">
        <f t="shared" si="1"/>
        <v>27.080859298913623</v>
      </c>
    </row>
    <row r="51" spans="1:8" ht="46.5" customHeight="1">
      <c r="A51" s="8"/>
      <c r="B51" s="1"/>
      <c r="C51" s="1">
        <v>2110</v>
      </c>
      <c r="D51" s="2" t="s">
        <v>6</v>
      </c>
      <c r="E51" s="7">
        <v>159153</v>
      </c>
      <c r="F51" s="7">
        <v>159153</v>
      </c>
      <c r="G51" s="7">
        <v>43100</v>
      </c>
      <c r="H51" s="25">
        <f t="shared" si="1"/>
        <v>27.080859298913623</v>
      </c>
    </row>
    <row r="52" spans="1:8" ht="15">
      <c r="A52" s="8"/>
      <c r="B52" s="1">
        <v>75020</v>
      </c>
      <c r="C52" s="1"/>
      <c r="D52" s="2" t="s">
        <v>30</v>
      </c>
      <c r="E52" s="7">
        <f>E53+E54+E55+E56+E57</f>
        <v>127000</v>
      </c>
      <c r="F52" s="7">
        <f>F53+F54+F56+F57</f>
        <v>127226</v>
      </c>
      <c r="G52" s="7">
        <f>G53+G54+G55+G56+G57</f>
        <v>83123</v>
      </c>
      <c r="H52" s="25">
        <f t="shared" si="1"/>
        <v>65.33491581909358</v>
      </c>
    </row>
    <row r="53" spans="1:8" ht="15">
      <c r="A53" s="8"/>
      <c r="B53" s="1"/>
      <c r="C53" s="1" t="s">
        <v>95</v>
      </c>
      <c r="D53" s="2" t="s">
        <v>11</v>
      </c>
      <c r="E53" s="7">
        <v>5000</v>
      </c>
      <c r="F53" s="7">
        <v>5000</v>
      </c>
      <c r="G53" s="7">
        <v>178</v>
      </c>
      <c r="H53" s="25">
        <f t="shared" si="1"/>
        <v>3.56</v>
      </c>
    </row>
    <row r="54" spans="1:8" ht="47.25" customHeight="1">
      <c r="A54" s="8"/>
      <c r="B54" s="1"/>
      <c r="C54" s="1" t="s">
        <v>96</v>
      </c>
      <c r="D54" s="2" t="s">
        <v>31</v>
      </c>
      <c r="E54" s="7">
        <v>102000</v>
      </c>
      <c r="F54" s="7">
        <v>102000</v>
      </c>
      <c r="G54" s="7">
        <v>27157</v>
      </c>
      <c r="H54" s="25">
        <f t="shared" si="1"/>
        <v>26.62450980392157</v>
      </c>
    </row>
    <row r="55" spans="1:8" ht="16.5" customHeight="1">
      <c r="A55" s="8"/>
      <c r="B55" s="1"/>
      <c r="C55" s="1" t="s">
        <v>97</v>
      </c>
      <c r="D55" s="2" t="s">
        <v>55</v>
      </c>
      <c r="E55" s="7">
        <v>0</v>
      </c>
      <c r="F55" s="7">
        <v>0</v>
      </c>
      <c r="G55" s="7">
        <v>64</v>
      </c>
      <c r="H55" s="25">
        <v>0</v>
      </c>
    </row>
    <row r="56" spans="1:8" ht="16.5" customHeight="1">
      <c r="A56" s="8"/>
      <c r="B56" s="1"/>
      <c r="C56" s="1" t="s">
        <v>98</v>
      </c>
      <c r="D56" s="2" t="s">
        <v>12</v>
      </c>
      <c r="E56" s="7">
        <v>10000</v>
      </c>
      <c r="F56" s="7">
        <v>10226</v>
      </c>
      <c r="G56" s="7">
        <v>50202</v>
      </c>
      <c r="H56" s="25">
        <f t="shared" si="1"/>
        <v>490.92509290044984</v>
      </c>
    </row>
    <row r="57" spans="1:8" ht="16.5" customHeight="1">
      <c r="A57" s="8"/>
      <c r="B57" s="1"/>
      <c r="C57" s="1" t="s">
        <v>99</v>
      </c>
      <c r="D57" s="2" t="s">
        <v>13</v>
      </c>
      <c r="E57" s="7">
        <v>10000</v>
      </c>
      <c r="F57" s="7">
        <v>10000</v>
      </c>
      <c r="G57" s="7">
        <v>5522</v>
      </c>
      <c r="H57" s="25">
        <f t="shared" si="1"/>
        <v>55.22</v>
      </c>
    </row>
    <row r="58" spans="1:8" ht="15.75" customHeight="1">
      <c r="A58" s="8"/>
      <c r="B58" s="1">
        <v>75045</v>
      </c>
      <c r="C58" s="1"/>
      <c r="D58" s="2" t="s">
        <v>115</v>
      </c>
      <c r="E58" s="7">
        <v>0</v>
      </c>
      <c r="F58" s="7">
        <v>0</v>
      </c>
      <c r="G58" s="7"/>
      <c r="H58" s="25">
        <v>0</v>
      </c>
    </row>
    <row r="59" spans="1:8" ht="48.75" customHeight="1">
      <c r="A59" s="8"/>
      <c r="B59" s="1"/>
      <c r="C59" s="1">
        <v>2110</v>
      </c>
      <c r="D59" s="2" t="s">
        <v>6</v>
      </c>
      <c r="E59" s="7">
        <v>0</v>
      </c>
      <c r="F59" s="7">
        <v>0</v>
      </c>
      <c r="G59" s="7"/>
      <c r="H59" s="25">
        <v>0</v>
      </c>
    </row>
    <row r="60" spans="1:8" ht="15" customHeight="1">
      <c r="A60" s="8"/>
      <c r="B60" s="1">
        <v>75075</v>
      </c>
      <c r="C60" s="1"/>
      <c r="D60" s="2" t="s">
        <v>106</v>
      </c>
      <c r="E60" s="7">
        <v>0</v>
      </c>
      <c r="F60" s="7">
        <f>F61</f>
        <v>90250</v>
      </c>
      <c r="G60" s="7">
        <f>G61</f>
        <v>44250</v>
      </c>
      <c r="H60" s="25">
        <f t="shared" si="1"/>
        <v>49.03047091412742</v>
      </c>
    </row>
    <row r="61" spans="1:8" ht="30.75" customHeight="1">
      <c r="A61" s="8"/>
      <c r="B61" s="1"/>
      <c r="C61" s="1">
        <v>2310</v>
      </c>
      <c r="D61" s="2" t="s">
        <v>49</v>
      </c>
      <c r="E61" s="7">
        <v>0</v>
      </c>
      <c r="F61" s="7">
        <v>90250</v>
      </c>
      <c r="G61" s="7">
        <v>44250</v>
      </c>
      <c r="H61" s="25">
        <f t="shared" si="1"/>
        <v>49.03047091412742</v>
      </c>
    </row>
    <row r="62" spans="1:8" ht="28.5" customHeight="1">
      <c r="A62" s="8"/>
      <c r="B62" s="1"/>
      <c r="C62" s="1">
        <v>2708</v>
      </c>
      <c r="D62" s="2" t="s">
        <v>16</v>
      </c>
      <c r="E62" s="7">
        <v>0</v>
      </c>
      <c r="F62" s="7">
        <v>0</v>
      </c>
      <c r="G62" s="7">
        <v>0</v>
      </c>
      <c r="H62" s="25">
        <v>0</v>
      </c>
    </row>
    <row r="63" spans="1:8" ht="14.25">
      <c r="A63" s="9">
        <v>752</v>
      </c>
      <c r="B63" s="3"/>
      <c r="C63" s="3"/>
      <c r="D63" s="4" t="s">
        <v>32</v>
      </c>
      <c r="E63" s="6">
        <f aca="true" t="shared" si="3" ref="E63:G64">E64</f>
        <v>1600</v>
      </c>
      <c r="F63" s="6">
        <f t="shared" si="3"/>
        <v>1600</v>
      </c>
      <c r="G63" s="6">
        <f t="shared" si="3"/>
        <v>600</v>
      </c>
      <c r="H63" s="25">
        <f t="shared" si="1"/>
        <v>37.5</v>
      </c>
    </row>
    <row r="64" spans="1:8" ht="15">
      <c r="A64" s="8"/>
      <c r="B64" s="1">
        <v>75212</v>
      </c>
      <c r="C64" s="1"/>
      <c r="D64" s="2" t="s">
        <v>33</v>
      </c>
      <c r="E64" s="7">
        <f t="shared" si="3"/>
        <v>1600</v>
      </c>
      <c r="F64" s="7">
        <f t="shared" si="3"/>
        <v>1600</v>
      </c>
      <c r="G64" s="7">
        <f t="shared" si="3"/>
        <v>600</v>
      </c>
      <c r="H64" s="25">
        <f t="shared" si="1"/>
        <v>37.5</v>
      </c>
    </row>
    <row r="65" spans="1:8" ht="46.5" customHeight="1">
      <c r="A65" s="8"/>
      <c r="B65" s="1"/>
      <c r="C65" s="1">
        <v>2110</v>
      </c>
      <c r="D65" s="2" t="s">
        <v>6</v>
      </c>
      <c r="E65" s="7">
        <v>1600</v>
      </c>
      <c r="F65" s="7">
        <v>1600</v>
      </c>
      <c r="G65" s="7">
        <v>600</v>
      </c>
      <c r="H65" s="25">
        <f t="shared" si="1"/>
        <v>37.5</v>
      </c>
    </row>
    <row r="66" spans="1:8" ht="31.5" customHeight="1">
      <c r="A66" s="11">
        <v>754</v>
      </c>
      <c r="B66" s="12"/>
      <c r="C66" s="12"/>
      <c r="D66" s="13" t="s">
        <v>110</v>
      </c>
      <c r="E66" s="14">
        <f aca="true" t="shared" si="4" ref="E66:G67">E67</f>
        <v>2500</v>
      </c>
      <c r="F66" s="14">
        <f t="shared" si="4"/>
        <v>2500</v>
      </c>
      <c r="G66" s="14">
        <f t="shared" si="4"/>
        <v>500</v>
      </c>
      <c r="H66" s="25">
        <f t="shared" si="1"/>
        <v>20</v>
      </c>
    </row>
    <row r="67" spans="1:8" ht="16.5" customHeight="1">
      <c r="A67" s="8"/>
      <c r="B67" s="1">
        <v>75414</v>
      </c>
      <c r="C67" s="1"/>
      <c r="D67" s="2" t="s">
        <v>116</v>
      </c>
      <c r="E67" s="5">
        <f t="shared" si="4"/>
        <v>2500</v>
      </c>
      <c r="F67" s="5">
        <f t="shared" si="4"/>
        <v>2500</v>
      </c>
      <c r="G67" s="5">
        <f t="shared" si="4"/>
        <v>500</v>
      </c>
      <c r="H67" s="25">
        <f t="shared" si="1"/>
        <v>20</v>
      </c>
    </row>
    <row r="68" spans="1:8" ht="42.75" customHeight="1">
      <c r="A68" s="8"/>
      <c r="B68" s="1"/>
      <c r="C68" s="1">
        <v>2110</v>
      </c>
      <c r="D68" s="2" t="s">
        <v>6</v>
      </c>
      <c r="E68" s="5">
        <v>2500</v>
      </c>
      <c r="F68" s="5">
        <v>2500</v>
      </c>
      <c r="G68" s="5">
        <v>500</v>
      </c>
      <c r="H68" s="25">
        <f aca="true" t="shared" si="5" ref="H68:H125">(G68/F68)*100</f>
        <v>20</v>
      </c>
    </row>
    <row r="69" spans="1:8" ht="58.5" customHeight="1">
      <c r="A69" s="9">
        <v>756</v>
      </c>
      <c r="B69" s="3"/>
      <c r="C69" s="3"/>
      <c r="D69" s="4" t="s">
        <v>34</v>
      </c>
      <c r="E69" s="6">
        <f>E70+E73</f>
        <v>9303885</v>
      </c>
      <c r="F69" s="6">
        <f>F70+F73</f>
        <v>9303634</v>
      </c>
      <c r="G69" s="6">
        <f>G70+G73</f>
        <v>1872543</v>
      </c>
      <c r="H69" s="25">
        <f t="shared" si="5"/>
        <v>20.12700628593085</v>
      </c>
    </row>
    <row r="70" spans="1:8" ht="27.75" customHeight="1">
      <c r="A70" s="8"/>
      <c r="B70" s="1">
        <v>75618</v>
      </c>
      <c r="C70" s="1"/>
      <c r="D70" s="2" t="s">
        <v>35</v>
      </c>
      <c r="E70" s="7">
        <f>E71+E72</f>
        <v>1550000</v>
      </c>
      <c r="F70" s="7">
        <f>F71+F72</f>
        <v>1550000</v>
      </c>
      <c r="G70" s="7">
        <f>G71+G72</f>
        <v>394859</v>
      </c>
      <c r="H70" s="25">
        <f t="shared" si="5"/>
        <v>25.474774193548388</v>
      </c>
    </row>
    <row r="71" spans="1:8" ht="18.75" customHeight="1">
      <c r="A71" s="8"/>
      <c r="B71" s="1"/>
      <c r="C71" s="1" t="s">
        <v>92</v>
      </c>
      <c r="D71" s="2" t="s">
        <v>36</v>
      </c>
      <c r="E71" s="7">
        <v>1400000</v>
      </c>
      <c r="F71" s="7">
        <v>1400000</v>
      </c>
      <c r="G71" s="7">
        <v>282689</v>
      </c>
      <c r="H71" s="25">
        <f t="shared" si="5"/>
        <v>20.192071428571428</v>
      </c>
    </row>
    <row r="72" spans="1:8" ht="45.75" customHeight="1">
      <c r="A72" s="8"/>
      <c r="B72" s="1"/>
      <c r="C72" s="1" t="s">
        <v>122</v>
      </c>
      <c r="D72" s="2" t="s">
        <v>123</v>
      </c>
      <c r="E72" s="7">
        <v>150000</v>
      </c>
      <c r="F72" s="7">
        <v>150000</v>
      </c>
      <c r="G72" s="7">
        <v>112170</v>
      </c>
      <c r="H72" s="25">
        <f t="shared" si="5"/>
        <v>74.78</v>
      </c>
    </row>
    <row r="73" spans="1:8" ht="18" customHeight="1">
      <c r="A73" s="8"/>
      <c r="B73" s="1">
        <v>75622</v>
      </c>
      <c r="C73" s="1"/>
      <c r="D73" s="2" t="s">
        <v>37</v>
      </c>
      <c r="E73" s="7">
        <f>E74+E75</f>
        <v>7753885</v>
      </c>
      <c r="F73" s="7">
        <f>F74+F75</f>
        <v>7753634</v>
      </c>
      <c r="G73" s="7">
        <f>G74+G75</f>
        <v>1477684</v>
      </c>
      <c r="H73" s="25">
        <f t="shared" si="5"/>
        <v>19.057953986479113</v>
      </c>
    </row>
    <row r="74" spans="1:8" ht="15">
      <c r="A74" s="8"/>
      <c r="B74" s="1"/>
      <c r="C74" s="1" t="s">
        <v>100</v>
      </c>
      <c r="D74" s="2" t="s">
        <v>38</v>
      </c>
      <c r="E74" s="7">
        <v>7653885</v>
      </c>
      <c r="F74" s="7">
        <v>7653634</v>
      </c>
      <c r="G74" s="7">
        <v>1450996</v>
      </c>
      <c r="H74" s="25">
        <f t="shared" si="5"/>
        <v>18.958262179769765</v>
      </c>
    </row>
    <row r="75" spans="1:8" ht="15">
      <c r="A75" s="8"/>
      <c r="B75" s="1"/>
      <c r="C75" s="1" t="s">
        <v>101</v>
      </c>
      <c r="D75" s="2" t="s">
        <v>39</v>
      </c>
      <c r="E75" s="7">
        <v>100000</v>
      </c>
      <c r="F75" s="7">
        <v>100000</v>
      </c>
      <c r="G75" s="7">
        <v>26688</v>
      </c>
      <c r="H75" s="25">
        <f t="shared" si="5"/>
        <v>26.688000000000002</v>
      </c>
    </row>
    <row r="76" spans="1:8" ht="14.25">
      <c r="A76" s="9">
        <v>758</v>
      </c>
      <c r="B76" s="3"/>
      <c r="C76" s="3"/>
      <c r="D76" s="4" t="s">
        <v>40</v>
      </c>
      <c r="E76" s="6">
        <f>E77+E79+E81</f>
        <v>17700049</v>
      </c>
      <c r="F76" s="6">
        <f>F77+F79+F81</f>
        <v>18473056</v>
      </c>
      <c r="G76" s="6">
        <f>G77+G79+G81</f>
        <v>6542514</v>
      </c>
      <c r="H76" s="25">
        <f t="shared" si="5"/>
        <v>35.416522312280115</v>
      </c>
    </row>
    <row r="77" spans="1:8" ht="28.5" customHeight="1">
      <c r="A77" s="8"/>
      <c r="B77" s="1">
        <v>75801</v>
      </c>
      <c r="C77" s="1"/>
      <c r="D77" s="2" t="s">
        <v>41</v>
      </c>
      <c r="E77" s="7">
        <v>13521460</v>
      </c>
      <c r="F77" s="7">
        <f>F78</f>
        <v>14294442</v>
      </c>
      <c r="G77" s="7">
        <f>G78</f>
        <v>5497860</v>
      </c>
      <c r="H77" s="25">
        <f t="shared" si="5"/>
        <v>38.461522317555314</v>
      </c>
    </row>
    <row r="78" spans="1:8" ht="15">
      <c r="A78" s="8"/>
      <c r="B78" s="1"/>
      <c r="C78" s="1">
        <v>2920</v>
      </c>
      <c r="D78" s="2" t="s">
        <v>42</v>
      </c>
      <c r="E78" s="7">
        <v>13521460</v>
      </c>
      <c r="F78" s="7">
        <v>14294442</v>
      </c>
      <c r="G78" s="7">
        <v>5497860</v>
      </c>
      <c r="H78" s="25">
        <f t="shared" si="5"/>
        <v>38.461522317555314</v>
      </c>
    </row>
    <row r="79" spans="1:8" ht="15">
      <c r="A79" s="8"/>
      <c r="B79" s="1">
        <v>75803</v>
      </c>
      <c r="C79" s="1"/>
      <c r="D79" s="2" t="s">
        <v>43</v>
      </c>
      <c r="E79" s="7">
        <f>E80</f>
        <v>3330945</v>
      </c>
      <c r="F79" s="7">
        <f>F80</f>
        <v>3330945</v>
      </c>
      <c r="G79" s="7">
        <f>G80</f>
        <v>832737</v>
      </c>
      <c r="H79" s="25">
        <f t="shared" si="5"/>
        <v>25.00002251613281</v>
      </c>
    </row>
    <row r="80" spans="1:8" ht="15">
      <c r="A80" s="8"/>
      <c r="B80" s="1"/>
      <c r="C80" s="1">
        <v>2920</v>
      </c>
      <c r="D80" s="2" t="s">
        <v>42</v>
      </c>
      <c r="E80" s="7">
        <v>3330945</v>
      </c>
      <c r="F80" s="7">
        <v>3330945</v>
      </c>
      <c r="G80" s="7">
        <v>832737</v>
      </c>
      <c r="H80" s="25">
        <f t="shared" si="5"/>
        <v>25.00002251613281</v>
      </c>
    </row>
    <row r="81" spans="1:8" ht="15">
      <c r="A81" s="8"/>
      <c r="B81" s="1">
        <v>75832</v>
      </c>
      <c r="C81" s="2"/>
      <c r="D81" s="2" t="s">
        <v>44</v>
      </c>
      <c r="E81" s="7">
        <f>E82</f>
        <v>847644</v>
      </c>
      <c r="F81" s="7">
        <f>F82</f>
        <v>847669</v>
      </c>
      <c r="G81" s="7">
        <f>G82</f>
        <v>211917</v>
      </c>
      <c r="H81" s="25">
        <f t="shared" si="5"/>
        <v>24.999970507356057</v>
      </c>
    </row>
    <row r="82" spans="1:8" ht="15">
      <c r="A82" s="8"/>
      <c r="B82" s="1"/>
      <c r="C82" s="1">
        <v>2920</v>
      </c>
      <c r="D82" s="2" t="s">
        <v>42</v>
      </c>
      <c r="E82" s="7">
        <v>847644</v>
      </c>
      <c r="F82" s="7">
        <v>847669</v>
      </c>
      <c r="G82" s="7">
        <v>211917</v>
      </c>
      <c r="H82" s="25">
        <f t="shared" si="5"/>
        <v>24.999970507356057</v>
      </c>
    </row>
    <row r="83" spans="1:8" ht="14.25">
      <c r="A83" s="9">
        <v>801</v>
      </c>
      <c r="B83" s="3"/>
      <c r="C83" s="3"/>
      <c r="D83" s="4" t="s">
        <v>45</v>
      </c>
      <c r="E83" s="6">
        <f>E84+E87+E93+E97+E103+E108+E110+E95</f>
        <v>3734148</v>
      </c>
      <c r="F83" s="6">
        <f>F84+F87+F93+F95+F97+F103+F108+F110</f>
        <v>3669475</v>
      </c>
      <c r="G83" s="6">
        <f>G84+G87+G93+G95+G97+G103+G108+G110</f>
        <v>1429360</v>
      </c>
      <c r="H83" s="25">
        <f t="shared" si="5"/>
        <v>38.95271121890734</v>
      </c>
    </row>
    <row r="84" spans="1:8" ht="15">
      <c r="A84" s="8"/>
      <c r="B84" s="1">
        <v>80102</v>
      </c>
      <c r="C84" s="1"/>
      <c r="D84" s="2" t="s">
        <v>46</v>
      </c>
      <c r="E84" s="7">
        <f>E85+E86</f>
        <v>230</v>
      </c>
      <c r="F84" s="7">
        <f>F85+F86</f>
        <v>230</v>
      </c>
      <c r="G84" s="7">
        <f>G85+G86</f>
        <v>54</v>
      </c>
      <c r="H84" s="25">
        <f t="shared" si="5"/>
        <v>23.47826086956522</v>
      </c>
    </row>
    <row r="85" spans="1:8" ht="15">
      <c r="A85" s="8"/>
      <c r="B85" s="1"/>
      <c r="C85" s="1" t="s">
        <v>98</v>
      </c>
      <c r="D85" s="2" t="s">
        <v>12</v>
      </c>
      <c r="E85" s="7">
        <v>130</v>
      </c>
      <c r="F85" s="7">
        <v>130</v>
      </c>
      <c r="G85" s="7">
        <v>24</v>
      </c>
      <c r="H85" s="25">
        <f t="shared" si="5"/>
        <v>18.461538461538463</v>
      </c>
    </row>
    <row r="86" spans="1:8" ht="15">
      <c r="A86" s="8"/>
      <c r="B86" s="1"/>
      <c r="C86" s="1" t="s">
        <v>99</v>
      </c>
      <c r="D86" s="2" t="s">
        <v>13</v>
      </c>
      <c r="E86" s="7">
        <v>100</v>
      </c>
      <c r="F86" s="7">
        <v>100</v>
      </c>
      <c r="G86" s="7">
        <v>30</v>
      </c>
      <c r="H86" s="25">
        <f t="shared" si="5"/>
        <v>30</v>
      </c>
    </row>
    <row r="87" spans="1:8" ht="16.5" customHeight="1">
      <c r="A87" s="8"/>
      <c r="B87" s="1">
        <v>80110</v>
      </c>
      <c r="C87" s="1"/>
      <c r="D87" s="2" t="s">
        <v>47</v>
      </c>
      <c r="E87" s="7">
        <f>E88+E90+E91+E92+E89</f>
        <v>3639434</v>
      </c>
      <c r="F87" s="7">
        <f>F88+F89+F90+F91+F92</f>
        <v>3570629</v>
      </c>
      <c r="G87" s="7">
        <f>G88+G89+G90+G91+G92</f>
        <v>1376796</v>
      </c>
      <c r="H87" s="25">
        <f t="shared" si="5"/>
        <v>38.55892057113747</v>
      </c>
    </row>
    <row r="88" spans="1:8" ht="61.5" customHeight="1">
      <c r="A88" s="8"/>
      <c r="B88" s="1"/>
      <c r="C88" s="1" t="s">
        <v>96</v>
      </c>
      <c r="D88" s="2" t="s">
        <v>48</v>
      </c>
      <c r="E88" s="7">
        <v>5210</v>
      </c>
      <c r="F88" s="7">
        <v>5210</v>
      </c>
      <c r="G88" s="7">
        <v>5428</v>
      </c>
      <c r="H88" s="25">
        <f t="shared" si="5"/>
        <v>104.18426103646834</v>
      </c>
    </row>
    <row r="89" spans="1:8" ht="45.75" customHeight="1">
      <c r="A89" s="8"/>
      <c r="B89" s="1"/>
      <c r="C89" s="1">
        <v>6610</v>
      </c>
      <c r="D89" s="2" t="s">
        <v>117</v>
      </c>
      <c r="E89" s="7">
        <v>40000</v>
      </c>
      <c r="F89" s="7">
        <v>0</v>
      </c>
      <c r="G89" s="7">
        <v>0</v>
      </c>
      <c r="H89" s="25">
        <v>0</v>
      </c>
    </row>
    <row r="90" spans="1:8" ht="15">
      <c r="A90" s="8"/>
      <c r="B90" s="1"/>
      <c r="C90" s="1" t="s">
        <v>98</v>
      </c>
      <c r="D90" s="2" t="s">
        <v>12</v>
      </c>
      <c r="E90" s="7">
        <v>80</v>
      </c>
      <c r="F90" s="7">
        <v>80</v>
      </c>
      <c r="G90" s="7">
        <v>41</v>
      </c>
      <c r="H90" s="25">
        <f t="shared" si="5"/>
        <v>51.24999999999999</v>
      </c>
    </row>
    <row r="91" spans="1:8" ht="15">
      <c r="A91" s="8"/>
      <c r="B91" s="1"/>
      <c r="C91" s="1" t="s">
        <v>99</v>
      </c>
      <c r="D91" s="2" t="s">
        <v>13</v>
      </c>
      <c r="E91" s="7">
        <v>230</v>
      </c>
      <c r="F91" s="7">
        <v>230</v>
      </c>
      <c r="G91" s="7">
        <v>132</v>
      </c>
      <c r="H91" s="25">
        <f t="shared" si="5"/>
        <v>57.391304347826086</v>
      </c>
    </row>
    <row r="92" spans="1:8" ht="29.25" customHeight="1">
      <c r="A92" s="8"/>
      <c r="B92" s="1"/>
      <c r="C92" s="1">
        <v>2310</v>
      </c>
      <c r="D92" s="2" t="s">
        <v>49</v>
      </c>
      <c r="E92" s="7">
        <v>3593914</v>
      </c>
      <c r="F92" s="7">
        <v>3565109</v>
      </c>
      <c r="G92" s="7">
        <v>1371195</v>
      </c>
      <c r="H92" s="25">
        <f t="shared" si="5"/>
        <v>38.46151688489749</v>
      </c>
    </row>
    <row r="93" spans="1:8" ht="15">
      <c r="A93" s="8"/>
      <c r="B93" s="1">
        <v>80111</v>
      </c>
      <c r="C93" s="1"/>
      <c r="D93" s="2" t="s">
        <v>50</v>
      </c>
      <c r="E93" s="7">
        <f>E94</f>
        <v>80</v>
      </c>
      <c r="F93" s="7">
        <f>F94</f>
        <v>80</v>
      </c>
      <c r="G93" s="7">
        <f>G94</f>
        <v>32</v>
      </c>
      <c r="H93" s="25">
        <f t="shared" si="5"/>
        <v>40</v>
      </c>
    </row>
    <row r="94" spans="1:8" ht="15">
      <c r="A94" s="8"/>
      <c r="B94" s="1"/>
      <c r="C94" s="1" t="s">
        <v>99</v>
      </c>
      <c r="D94" s="2" t="s">
        <v>13</v>
      </c>
      <c r="E94" s="7">
        <v>80</v>
      </c>
      <c r="F94" s="7">
        <v>80</v>
      </c>
      <c r="G94" s="7">
        <v>32</v>
      </c>
      <c r="H94" s="25">
        <f t="shared" si="5"/>
        <v>40</v>
      </c>
    </row>
    <row r="95" spans="1:8" ht="15">
      <c r="A95" s="8"/>
      <c r="B95" s="1">
        <v>80113</v>
      </c>
      <c r="C95" s="1"/>
      <c r="D95" s="2" t="s">
        <v>51</v>
      </c>
      <c r="E95" s="7">
        <f>E96</f>
        <v>27950</v>
      </c>
      <c r="F95" s="7">
        <f>F96</f>
        <v>31500</v>
      </c>
      <c r="G95" s="7">
        <v>0</v>
      </c>
      <c r="H95" s="25">
        <f t="shared" si="5"/>
        <v>0</v>
      </c>
    </row>
    <row r="96" spans="1:8" ht="45.75" customHeight="1">
      <c r="A96" s="8"/>
      <c r="B96" s="1"/>
      <c r="C96" s="1">
        <v>2310</v>
      </c>
      <c r="D96" s="2" t="s">
        <v>52</v>
      </c>
      <c r="E96" s="7">
        <v>27950</v>
      </c>
      <c r="F96" s="7">
        <v>31500</v>
      </c>
      <c r="G96" s="7">
        <v>0</v>
      </c>
      <c r="H96" s="25">
        <f t="shared" si="5"/>
        <v>0</v>
      </c>
    </row>
    <row r="97" spans="1:8" ht="15">
      <c r="A97" s="8"/>
      <c r="B97" s="1">
        <v>80120</v>
      </c>
      <c r="C97" s="1"/>
      <c r="D97" s="2" t="s">
        <v>53</v>
      </c>
      <c r="E97" s="7">
        <f>E98+E99+E100+E101</f>
        <v>6970</v>
      </c>
      <c r="F97" s="7">
        <f>F98+F99+F100+F101</f>
        <v>6970</v>
      </c>
      <c r="G97" s="7">
        <f>G98+G99+G100+G101+G102</f>
        <v>51238</v>
      </c>
      <c r="H97" s="25">
        <f t="shared" si="5"/>
        <v>735.1219512195122</v>
      </c>
    </row>
    <row r="98" spans="1:8" ht="15">
      <c r="A98" s="8"/>
      <c r="B98" s="1"/>
      <c r="C98" s="1" t="s">
        <v>95</v>
      </c>
      <c r="D98" s="2" t="s">
        <v>11</v>
      </c>
      <c r="E98" s="7">
        <v>600</v>
      </c>
      <c r="F98" s="7">
        <v>600</v>
      </c>
      <c r="G98" s="7">
        <v>88</v>
      </c>
      <c r="H98" s="25">
        <f t="shared" si="5"/>
        <v>14.666666666666666</v>
      </c>
    </row>
    <row r="99" spans="1:8" ht="63" customHeight="1">
      <c r="A99" s="8"/>
      <c r="B99" s="1"/>
      <c r="C99" s="1" t="s">
        <v>96</v>
      </c>
      <c r="D99" s="2" t="s">
        <v>48</v>
      </c>
      <c r="E99" s="7">
        <v>5000</v>
      </c>
      <c r="F99" s="7">
        <v>5000</v>
      </c>
      <c r="G99" s="7">
        <v>840</v>
      </c>
      <c r="H99" s="25">
        <f t="shared" si="5"/>
        <v>16.8</v>
      </c>
    </row>
    <row r="100" spans="1:8" ht="15">
      <c r="A100" s="8"/>
      <c r="B100" s="1"/>
      <c r="C100" s="1" t="s">
        <v>98</v>
      </c>
      <c r="D100" s="2" t="s">
        <v>12</v>
      </c>
      <c r="E100" s="7">
        <v>640</v>
      </c>
      <c r="F100" s="7">
        <v>640</v>
      </c>
      <c r="G100" s="7">
        <v>171</v>
      </c>
      <c r="H100" s="25">
        <f t="shared" si="5"/>
        <v>26.718750000000004</v>
      </c>
    </row>
    <row r="101" spans="1:8" ht="15">
      <c r="A101" s="8"/>
      <c r="B101" s="1"/>
      <c r="C101" s="1" t="s">
        <v>99</v>
      </c>
      <c r="D101" s="2" t="s">
        <v>13</v>
      </c>
      <c r="E101" s="7">
        <v>730</v>
      </c>
      <c r="F101" s="7">
        <v>730</v>
      </c>
      <c r="G101" s="7">
        <v>139</v>
      </c>
      <c r="H101" s="25">
        <f t="shared" si="5"/>
        <v>19.041095890410958</v>
      </c>
    </row>
    <row r="102" spans="1:8" ht="45">
      <c r="A102" s="8"/>
      <c r="B102" s="1"/>
      <c r="C102" s="1">
        <v>2700</v>
      </c>
      <c r="D102" s="2" t="s">
        <v>113</v>
      </c>
      <c r="E102" s="7">
        <v>0</v>
      </c>
      <c r="F102" s="7">
        <v>0</v>
      </c>
      <c r="G102" s="7">
        <v>50000</v>
      </c>
      <c r="H102" s="25">
        <v>0</v>
      </c>
    </row>
    <row r="103" spans="1:8" ht="15">
      <c r="A103" s="8"/>
      <c r="B103" s="1">
        <v>80130</v>
      </c>
      <c r="C103" s="1"/>
      <c r="D103" s="2" t="s">
        <v>54</v>
      </c>
      <c r="E103" s="7">
        <f>E104+E105+E106+E107</f>
        <v>3650</v>
      </c>
      <c r="F103" s="7">
        <f>F104+F105+F106+F107</f>
        <v>3650</v>
      </c>
      <c r="G103" s="7">
        <f>G104+G105+G106+G107</f>
        <v>1240</v>
      </c>
      <c r="H103" s="25">
        <f t="shared" si="5"/>
        <v>33.97260273972603</v>
      </c>
    </row>
    <row r="104" spans="1:8" ht="15">
      <c r="A104" s="8"/>
      <c r="B104" s="1"/>
      <c r="C104" s="1" t="s">
        <v>95</v>
      </c>
      <c r="D104" s="2" t="s">
        <v>11</v>
      </c>
      <c r="E104" s="7">
        <v>300</v>
      </c>
      <c r="F104" s="7">
        <v>300</v>
      </c>
      <c r="G104" s="7">
        <v>153</v>
      </c>
      <c r="H104" s="25">
        <f t="shared" si="5"/>
        <v>51</v>
      </c>
    </row>
    <row r="105" spans="1:8" ht="60" customHeight="1">
      <c r="A105" s="8"/>
      <c r="B105" s="1"/>
      <c r="C105" s="1" t="s">
        <v>96</v>
      </c>
      <c r="D105" s="2" t="s">
        <v>48</v>
      </c>
      <c r="E105" s="7">
        <v>2500</v>
      </c>
      <c r="F105" s="7">
        <v>2500</v>
      </c>
      <c r="G105" s="7">
        <v>695</v>
      </c>
      <c r="H105" s="25">
        <f t="shared" si="5"/>
        <v>27.800000000000004</v>
      </c>
    </row>
    <row r="106" spans="1:8" ht="15">
      <c r="A106" s="8"/>
      <c r="B106" s="1"/>
      <c r="C106" s="1" t="s">
        <v>98</v>
      </c>
      <c r="D106" s="2" t="s">
        <v>12</v>
      </c>
      <c r="E106" s="7">
        <v>600</v>
      </c>
      <c r="F106" s="7">
        <v>600</v>
      </c>
      <c r="G106" s="7">
        <v>177</v>
      </c>
      <c r="H106" s="25">
        <f t="shared" si="5"/>
        <v>29.5</v>
      </c>
    </row>
    <row r="107" spans="1:8" ht="15">
      <c r="A107" s="8"/>
      <c r="B107" s="1"/>
      <c r="C107" s="1" t="s">
        <v>99</v>
      </c>
      <c r="D107" s="2" t="s">
        <v>13</v>
      </c>
      <c r="E107" s="7">
        <v>250</v>
      </c>
      <c r="F107" s="7">
        <v>250</v>
      </c>
      <c r="G107" s="7">
        <v>215</v>
      </c>
      <c r="H107" s="25">
        <f t="shared" si="5"/>
        <v>86</v>
      </c>
    </row>
    <row r="108" spans="1:8" ht="15">
      <c r="A108" s="8"/>
      <c r="B108" s="1">
        <v>80146</v>
      </c>
      <c r="C108" s="1"/>
      <c r="D108" s="2" t="s">
        <v>56</v>
      </c>
      <c r="E108" s="7">
        <f>E109</f>
        <v>19176</v>
      </c>
      <c r="F108" s="7">
        <f>F109</f>
        <v>19758</v>
      </c>
      <c r="G108" s="7">
        <v>0</v>
      </c>
      <c r="H108" s="25">
        <f t="shared" si="5"/>
        <v>0</v>
      </c>
    </row>
    <row r="109" spans="1:8" ht="30.75" customHeight="1">
      <c r="A109" s="8"/>
      <c r="B109" s="1"/>
      <c r="C109" s="1">
        <v>2310</v>
      </c>
      <c r="D109" s="2" t="s">
        <v>57</v>
      </c>
      <c r="E109" s="7">
        <v>19176</v>
      </c>
      <c r="F109" s="7">
        <v>19758</v>
      </c>
      <c r="G109" s="7">
        <v>0</v>
      </c>
      <c r="H109" s="25">
        <f t="shared" si="5"/>
        <v>0</v>
      </c>
    </row>
    <row r="110" spans="1:8" ht="15">
      <c r="A110" s="8"/>
      <c r="B110" s="1">
        <v>80195</v>
      </c>
      <c r="C110" s="1"/>
      <c r="D110" s="2" t="s">
        <v>58</v>
      </c>
      <c r="E110" s="7">
        <f>E111</f>
        <v>36658</v>
      </c>
      <c r="F110" s="7">
        <f>F111</f>
        <v>36658</v>
      </c>
      <c r="G110" s="7">
        <f>G111</f>
        <v>0</v>
      </c>
      <c r="H110" s="25">
        <f t="shared" si="5"/>
        <v>0</v>
      </c>
    </row>
    <row r="111" spans="1:8" ht="31.5" customHeight="1">
      <c r="A111" s="8"/>
      <c r="B111" s="1"/>
      <c r="C111" s="1">
        <v>2310</v>
      </c>
      <c r="D111" s="2" t="s">
        <v>57</v>
      </c>
      <c r="E111" s="7">
        <v>36658</v>
      </c>
      <c r="F111" s="7">
        <v>36658</v>
      </c>
      <c r="G111" s="7">
        <v>0</v>
      </c>
      <c r="H111" s="25">
        <v>0</v>
      </c>
    </row>
    <row r="112" spans="1:8" ht="14.25">
      <c r="A112" s="9">
        <v>851</v>
      </c>
      <c r="B112" s="3"/>
      <c r="C112" s="3"/>
      <c r="D112" s="4" t="s">
        <v>60</v>
      </c>
      <c r="E112" s="6">
        <f aca="true" t="shared" si="6" ref="E112:G113">E113</f>
        <v>1901000</v>
      </c>
      <c r="F112" s="6">
        <f t="shared" si="6"/>
        <v>1901000</v>
      </c>
      <c r="G112" s="6">
        <f t="shared" si="6"/>
        <v>505650</v>
      </c>
      <c r="H112" s="25">
        <f t="shared" si="5"/>
        <v>26.599158337716993</v>
      </c>
    </row>
    <row r="113" spans="1:8" ht="33.75" customHeight="1">
      <c r="A113" s="8"/>
      <c r="B113" s="1">
        <v>85156</v>
      </c>
      <c r="C113" s="1"/>
      <c r="D113" s="2" t="s">
        <v>61</v>
      </c>
      <c r="E113" s="7">
        <f t="shared" si="6"/>
        <v>1901000</v>
      </c>
      <c r="F113" s="7">
        <f t="shared" si="6"/>
        <v>1901000</v>
      </c>
      <c r="G113" s="7">
        <f t="shared" si="6"/>
        <v>505650</v>
      </c>
      <c r="H113" s="25">
        <f t="shared" si="5"/>
        <v>26.599158337716993</v>
      </c>
    </row>
    <row r="114" spans="1:8" ht="45" customHeight="1">
      <c r="A114" s="8"/>
      <c r="B114" s="1"/>
      <c r="C114" s="1">
        <v>2110</v>
      </c>
      <c r="D114" s="2" t="s">
        <v>6</v>
      </c>
      <c r="E114" s="7">
        <v>1901000</v>
      </c>
      <c r="F114" s="7">
        <v>1901000</v>
      </c>
      <c r="G114" s="7">
        <v>505650</v>
      </c>
      <c r="H114" s="25">
        <f t="shared" si="5"/>
        <v>26.599158337716993</v>
      </c>
    </row>
    <row r="115" spans="1:8" ht="14.25">
      <c r="A115" s="9">
        <v>852</v>
      </c>
      <c r="B115" s="3"/>
      <c r="C115" s="3"/>
      <c r="D115" s="4" t="s">
        <v>62</v>
      </c>
      <c r="E115" s="6">
        <f>E116+E122+E128+E132</f>
        <v>8988882</v>
      </c>
      <c r="F115" s="6">
        <f>F116+F122+F128+F132</f>
        <v>9165689</v>
      </c>
      <c r="G115" s="6">
        <f>G116+G122+G128+G132</f>
        <v>2452631</v>
      </c>
      <c r="H115" s="25">
        <f t="shared" si="5"/>
        <v>26.758828496144698</v>
      </c>
    </row>
    <row r="116" spans="1:8" ht="15">
      <c r="A116" s="10"/>
      <c r="B116" s="1">
        <v>85201</v>
      </c>
      <c r="C116" s="1"/>
      <c r="D116" s="2" t="s">
        <v>63</v>
      </c>
      <c r="E116" s="7">
        <f>E118+E119+E121</f>
        <v>200310</v>
      </c>
      <c r="F116" s="7">
        <f>F117+F118+F119+F120+F121</f>
        <v>200310</v>
      </c>
      <c r="G116" s="7">
        <f>G117+G118+G119+G120+G121</f>
        <v>48901</v>
      </c>
      <c r="H116" s="25">
        <f t="shared" si="5"/>
        <v>24.412660376416554</v>
      </c>
    </row>
    <row r="117" spans="1:8" ht="45.75" customHeight="1">
      <c r="A117" s="8"/>
      <c r="B117" s="1"/>
      <c r="C117" s="1" t="s">
        <v>94</v>
      </c>
      <c r="D117" s="2" t="s">
        <v>126</v>
      </c>
      <c r="E117" s="7">
        <v>0</v>
      </c>
      <c r="F117" s="7">
        <v>0</v>
      </c>
      <c r="G117" s="7">
        <v>902</v>
      </c>
      <c r="H117" s="25">
        <v>0</v>
      </c>
    </row>
    <row r="118" spans="1:8" ht="15">
      <c r="A118" s="8"/>
      <c r="B118" s="1"/>
      <c r="C118" s="1" t="s">
        <v>98</v>
      </c>
      <c r="D118" s="2" t="s">
        <v>12</v>
      </c>
      <c r="E118" s="7">
        <v>500</v>
      </c>
      <c r="F118" s="7">
        <v>500</v>
      </c>
      <c r="G118" s="7">
        <v>97</v>
      </c>
      <c r="H118" s="25">
        <v>0</v>
      </c>
    </row>
    <row r="119" spans="1:8" ht="15">
      <c r="A119" s="8"/>
      <c r="B119" s="1"/>
      <c r="C119" s="1" t="s">
        <v>99</v>
      </c>
      <c r="D119" s="2" t="s">
        <v>13</v>
      </c>
      <c r="E119" s="7">
        <v>140</v>
      </c>
      <c r="F119" s="7">
        <v>140</v>
      </c>
      <c r="G119" s="7">
        <v>35</v>
      </c>
      <c r="H119" s="25">
        <f t="shared" si="5"/>
        <v>25</v>
      </c>
    </row>
    <row r="120" spans="1:8" ht="30">
      <c r="A120" s="8"/>
      <c r="B120" s="1"/>
      <c r="C120" s="1">
        <v>2130</v>
      </c>
      <c r="D120" s="2" t="s">
        <v>128</v>
      </c>
      <c r="E120" s="7">
        <v>0</v>
      </c>
      <c r="F120" s="7">
        <v>0</v>
      </c>
      <c r="G120" s="7">
        <v>0</v>
      </c>
      <c r="H120" s="25">
        <v>0</v>
      </c>
    </row>
    <row r="121" spans="1:8" ht="45">
      <c r="A121" s="8"/>
      <c r="B121" s="1"/>
      <c r="C121" s="1">
        <v>2320</v>
      </c>
      <c r="D121" s="2" t="s">
        <v>71</v>
      </c>
      <c r="E121" s="7">
        <v>199670</v>
      </c>
      <c r="F121" s="7">
        <v>199670</v>
      </c>
      <c r="G121" s="7">
        <v>47867</v>
      </c>
      <c r="H121" s="25">
        <f t="shared" si="5"/>
        <v>23.973055541643713</v>
      </c>
    </row>
    <row r="122" spans="1:8" ht="15">
      <c r="A122" s="8"/>
      <c r="B122" s="1">
        <v>85202</v>
      </c>
      <c r="C122" s="1"/>
      <c r="D122" s="2" t="s">
        <v>64</v>
      </c>
      <c r="E122" s="7">
        <f>E123+E124+E125+E126+E127</f>
        <v>8549672</v>
      </c>
      <c r="F122" s="7">
        <f>F123+F124+F125+F126+F127</f>
        <v>8726479</v>
      </c>
      <c r="G122" s="7">
        <f>G123+G124+G125+G126+G127</f>
        <v>2355329</v>
      </c>
      <c r="H122" s="25">
        <f t="shared" si="5"/>
        <v>26.990599530463548</v>
      </c>
    </row>
    <row r="123" spans="1:8" ht="59.25" customHeight="1">
      <c r="A123" s="8"/>
      <c r="B123" s="1"/>
      <c r="C123" s="1" t="s">
        <v>96</v>
      </c>
      <c r="D123" s="2" t="s">
        <v>20</v>
      </c>
      <c r="E123" s="7">
        <v>13890</v>
      </c>
      <c r="F123" s="7">
        <v>13890</v>
      </c>
      <c r="G123" s="7">
        <v>3502</v>
      </c>
      <c r="H123" s="25">
        <f t="shared" si="5"/>
        <v>25.21238300935925</v>
      </c>
    </row>
    <row r="124" spans="1:8" ht="15">
      <c r="A124" s="8"/>
      <c r="B124" s="1"/>
      <c r="C124" s="1" t="s">
        <v>97</v>
      </c>
      <c r="D124" s="2" t="s">
        <v>55</v>
      </c>
      <c r="E124" s="7">
        <v>3172840</v>
      </c>
      <c r="F124" s="7">
        <v>3282040</v>
      </c>
      <c r="G124" s="7">
        <v>801968</v>
      </c>
      <c r="H124" s="25">
        <f t="shared" si="5"/>
        <v>24.435046495472328</v>
      </c>
    </row>
    <row r="125" spans="1:8" ht="15">
      <c r="A125" s="8"/>
      <c r="B125" s="1"/>
      <c r="C125" s="1" t="s">
        <v>98</v>
      </c>
      <c r="D125" s="2" t="s">
        <v>12</v>
      </c>
      <c r="E125" s="7">
        <v>3820</v>
      </c>
      <c r="F125" s="7">
        <v>3820</v>
      </c>
      <c r="G125" s="7">
        <v>830</v>
      </c>
      <c r="H125" s="25">
        <f t="shared" si="5"/>
        <v>21.727748691099478</v>
      </c>
    </row>
    <row r="126" spans="1:8" ht="15">
      <c r="A126" s="8"/>
      <c r="B126" s="1"/>
      <c r="C126" s="1" t="s">
        <v>99</v>
      </c>
      <c r="D126" s="2" t="s">
        <v>13</v>
      </c>
      <c r="E126" s="7">
        <v>1670</v>
      </c>
      <c r="F126" s="7">
        <v>1670</v>
      </c>
      <c r="G126" s="7">
        <v>568</v>
      </c>
      <c r="H126" s="25">
        <f aca="true" t="shared" si="7" ref="H126:H189">(G126/F126)*100</f>
        <v>34.01197604790419</v>
      </c>
    </row>
    <row r="127" spans="1:8" ht="30" customHeight="1">
      <c r="A127" s="8"/>
      <c r="B127" s="1"/>
      <c r="C127" s="1">
        <v>2130</v>
      </c>
      <c r="D127" s="2" t="s">
        <v>59</v>
      </c>
      <c r="E127" s="7">
        <v>5357452</v>
      </c>
      <c r="F127" s="7">
        <v>5425059</v>
      </c>
      <c r="G127" s="7">
        <v>1548461</v>
      </c>
      <c r="H127" s="25">
        <f t="shared" si="7"/>
        <v>28.54274948899173</v>
      </c>
    </row>
    <row r="128" spans="1:8" ht="15">
      <c r="A128" s="8"/>
      <c r="B128" s="1">
        <v>85218</v>
      </c>
      <c r="C128" s="1"/>
      <c r="D128" s="2" t="s">
        <v>65</v>
      </c>
      <c r="E128" s="7">
        <f>E129+E130</f>
        <v>400</v>
      </c>
      <c r="F128" s="7">
        <f>F129+F130</f>
        <v>400</v>
      </c>
      <c r="G128" s="7">
        <f>G129+G130</f>
        <v>85</v>
      </c>
      <c r="H128" s="25">
        <f t="shared" si="7"/>
        <v>21.25</v>
      </c>
    </row>
    <row r="129" spans="1:8" ht="15">
      <c r="A129" s="8"/>
      <c r="B129" s="1"/>
      <c r="C129" s="1" t="s">
        <v>98</v>
      </c>
      <c r="D129" s="2" t="s">
        <v>12</v>
      </c>
      <c r="E129" s="7">
        <v>300</v>
      </c>
      <c r="F129" s="7">
        <v>300</v>
      </c>
      <c r="G129" s="7">
        <v>56</v>
      </c>
      <c r="H129" s="25">
        <f t="shared" si="7"/>
        <v>18.666666666666668</v>
      </c>
    </row>
    <row r="130" spans="1:8" ht="15">
      <c r="A130" s="8"/>
      <c r="B130" s="1"/>
      <c r="C130" s="1" t="s">
        <v>99</v>
      </c>
      <c r="D130" s="2" t="s">
        <v>66</v>
      </c>
      <c r="E130" s="7">
        <v>100</v>
      </c>
      <c r="F130" s="7">
        <v>100</v>
      </c>
      <c r="G130" s="7">
        <v>29</v>
      </c>
      <c r="H130" s="25">
        <f t="shared" si="7"/>
        <v>28.999999999999996</v>
      </c>
    </row>
    <row r="131" spans="1:8" ht="30">
      <c r="A131" s="8"/>
      <c r="B131" s="1"/>
      <c r="C131" s="1">
        <v>2130</v>
      </c>
      <c r="D131" s="2" t="s">
        <v>129</v>
      </c>
      <c r="E131" s="7">
        <v>0</v>
      </c>
      <c r="F131" s="7">
        <v>0</v>
      </c>
      <c r="G131" s="7">
        <v>0</v>
      </c>
      <c r="H131" s="25">
        <v>0</v>
      </c>
    </row>
    <row r="132" spans="1:8" ht="15">
      <c r="A132" s="8"/>
      <c r="B132" s="1">
        <v>85204</v>
      </c>
      <c r="C132" s="15"/>
      <c r="D132" s="2" t="s">
        <v>107</v>
      </c>
      <c r="E132" s="5">
        <f>E133</f>
        <v>238500</v>
      </c>
      <c r="F132" s="5">
        <f>F133</f>
        <v>238500</v>
      </c>
      <c r="G132" s="5">
        <f>G133</f>
        <v>48316</v>
      </c>
      <c r="H132" s="25">
        <f t="shared" si="7"/>
        <v>20.258280922431865</v>
      </c>
    </row>
    <row r="133" spans="1:8" ht="45">
      <c r="A133" s="8"/>
      <c r="B133" s="1"/>
      <c r="C133" s="1">
        <v>2320</v>
      </c>
      <c r="D133" s="2" t="s">
        <v>71</v>
      </c>
      <c r="E133" s="5">
        <v>238500</v>
      </c>
      <c r="F133" s="5">
        <v>238500</v>
      </c>
      <c r="G133" s="5">
        <v>48316</v>
      </c>
      <c r="H133" s="25">
        <f t="shared" si="7"/>
        <v>20.258280922431865</v>
      </c>
    </row>
    <row r="134" spans="1:8" ht="32.25" customHeight="1">
      <c r="A134" s="9">
        <v>853</v>
      </c>
      <c r="B134" s="3"/>
      <c r="C134" s="3"/>
      <c r="D134" s="4" t="s">
        <v>67</v>
      </c>
      <c r="E134" s="6">
        <f>E135+E137</f>
        <v>2428621</v>
      </c>
      <c r="F134" s="6">
        <f>F137</f>
        <v>2409051</v>
      </c>
      <c r="G134" s="6">
        <f>G135+G137</f>
        <v>726288</v>
      </c>
      <c r="H134" s="25">
        <f t="shared" si="7"/>
        <v>30.14830321151358</v>
      </c>
    </row>
    <row r="135" spans="1:8" ht="15">
      <c r="A135" s="8"/>
      <c r="B135" s="1">
        <v>85324</v>
      </c>
      <c r="C135" s="1"/>
      <c r="D135" s="2" t="s">
        <v>69</v>
      </c>
      <c r="E135" s="5">
        <v>0</v>
      </c>
      <c r="F135" s="5">
        <v>0</v>
      </c>
      <c r="G135" s="5">
        <f>G136</f>
        <v>3750</v>
      </c>
      <c r="H135" s="25">
        <v>0</v>
      </c>
    </row>
    <row r="136" spans="1:8" ht="15">
      <c r="A136" s="8"/>
      <c r="B136" s="1"/>
      <c r="C136" s="1" t="s">
        <v>99</v>
      </c>
      <c r="D136" s="2" t="s">
        <v>66</v>
      </c>
      <c r="E136" s="5">
        <v>0</v>
      </c>
      <c r="F136" s="5">
        <v>0</v>
      </c>
      <c r="G136" s="5">
        <v>3750</v>
      </c>
      <c r="H136" s="25">
        <v>0</v>
      </c>
    </row>
    <row r="137" spans="1:8" ht="15">
      <c r="A137" s="8"/>
      <c r="B137" s="1">
        <v>85333</v>
      </c>
      <c r="C137" s="1"/>
      <c r="D137" s="2" t="s">
        <v>70</v>
      </c>
      <c r="E137" s="7">
        <f>E138+E139+E140+E141+E142</f>
        <v>2428621</v>
      </c>
      <c r="F137" s="7">
        <f>F138+F139+F140+F141+F142</f>
        <v>2409051</v>
      </c>
      <c r="G137" s="7">
        <f>G138+G139+G140+G141+G142</f>
        <v>722538</v>
      </c>
      <c r="H137" s="25">
        <f t="shared" si="7"/>
        <v>29.992640255436687</v>
      </c>
    </row>
    <row r="138" spans="1:8" ht="15">
      <c r="A138" s="8"/>
      <c r="B138" s="1"/>
      <c r="C138" s="1" t="s">
        <v>98</v>
      </c>
      <c r="D138" s="2" t="s">
        <v>12</v>
      </c>
      <c r="E138" s="7">
        <v>1500</v>
      </c>
      <c r="F138" s="7">
        <v>1500</v>
      </c>
      <c r="G138" s="7">
        <v>328</v>
      </c>
      <c r="H138" s="25">
        <f t="shared" si="7"/>
        <v>21.866666666666667</v>
      </c>
    </row>
    <row r="139" spans="1:8" ht="15">
      <c r="A139" s="8"/>
      <c r="B139" s="1"/>
      <c r="C139" s="1" t="s">
        <v>99</v>
      </c>
      <c r="D139" s="2" t="s">
        <v>13</v>
      </c>
      <c r="E139" s="7">
        <v>700</v>
      </c>
      <c r="F139" s="7">
        <v>700</v>
      </c>
      <c r="G139" s="7">
        <v>163</v>
      </c>
      <c r="H139" s="25">
        <f t="shared" si="7"/>
        <v>23.285714285714285</v>
      </c>
    </row>
    <row r="140" spans="1:8" ht="30">
      <c r="A140" s="8"/>
      <c r="B140" s="1"/>
      <c r="C140" s="1">
        <v>2008</v>
      </c>
      <c r="D140" s="2" t="s">
        <v>120</v>
      </c>
      <c r="E140" s="7">
        <v>242370</v>
      </c>
      <c r="F140" s="7">
        <v>222800</v>
      </c>
      <c r="G140" s="7">
        <v>89570</v>
      </c>
      <c r="H140" s="25">
        <f t="shared" si="7"/>
        <v>40.20197486535009</v>
      </c>
    </row>
    <row r="141" spans="1:8" ht="45.75" customHeight="1">
      <c r="A141" s="8"/>
      <c r="B141" s="1"/>
      <c r="C141" s="1">
        <v>2320</v>
      </c>
      <c r="D141" s="2" t="s">
        <v>71</v>
      </c>
      <c r="E141" s="7">
        <v>1509551</v>
      </c>
      <c r="F141" s="7">
        <v>1509551</v>
      </c>
      <c r="G141" s="7">
        <v>464477</v>
      </c>
      <c r="H141" s="25">
        <f t="shared" si="7"/>
        <v>30.76921548195457</v>
      </c>
    </row>
    <row r="142" spans="1:8" ht="27.75" customHeight="1">
      <c r="A142" s="8"/>
      <c r="B142" s="1"/>
      <c r="C142" s="1">
        <v>2440</v>
      </c>
      <c r="D142" s="2" t="s">
        <v>68</v>
      </c>
      <c r="E142" s="5">
        <v>674500</v>
      </c>
      <c r="F142" s="5">
        <v>674500</v>
      </c>
      <c r="G142" s="5">
        <v>168000</v>
      </c>
      <c r="H142" s="25">
        <f t="shared" si="7"/>
        <v>24.90733876945886</v>
      </c>
    </row>
    <row r="143" spans="1:8" ht="14.25">
      <c r="A143" s="9">
        <v>854</v>
      </c>
      <c r="B143" s="3"/>
      <c r="C143" s="3"/>
      <c r="D143" s="4" t="s">
        <v>72</v>
      </c>
      <c r="E143" s="6">
        <f>E144+E149+E153+E156+E161+E163+E168</f>
        <v>2176348</v>
      </c>
      <c r="F143" s="6">
        <f>F144+F149+F153+F156+F161+F163+F168</f>
        <v>2043921</v>
      </c>
      <c r="G143" s="6">
        <f>G144+G149+G153+G156+G161+G163+G168</f>
        <v>648940</v>
      </c>
      <c r="H143" s="25">
        <f t="shared" si="7"/>
        <v>31.74975940850943</v>
      </c>
    </row>
    <row r="144" spans="1:8" ht="15">
      <c r="A144" s="8"/>
      <c r="B144" s="1">
        <v>85401</v>
      </c>
      <c r="C144" s="1"/>
      <c r="D144" s="2" t="s">
        <v>73</v>
      </c>
      <c r="E144" s="7">
        <f>E145+E146+E147+E148</f>
        <v>654657</v>
      </c>
      <c r="F144" s="7">
        <f>F145+F146+F147</f>
        <v>522230</v>
      </c>
      <c r="G144" s="7">
        <f>G145+G146+G147</f>
        <v>173998</v>
      </c>
      <c r="H144" s="25">
        <f t="shared" si="7"/>
        <v>33.31826972789767</v>
      </c>
    </row>
    <row r="145" spans="1:8" ht="15">
      <c r="A145" s="8"/>
      <c r="B145" s="1"/>
      <c r="C145" s="1" t="s">
        <v>97</v>
      </c>
      <c r="D145" s="2" t="s">
        <v>55</v>
      </c>
      <c r="E145" s="7">
        <v>194400</v>
      </c>
      <c r="F145" s="7">
        <v>194400</v>
      </c>
      <c r="G145" s="7">
        <v>47899</v>
      </c>
      <c r="H145" s="25">
        <f t="shared" si="7"/>
        <v>24.63940329218107</v>
      </c>
    </row>
    <row r="146" spans="1:8" ht="15">
      <c r="A146" s="8"/>
      <c r="B146" s="1"/>
      <c r="C146" s="1" t="s">
        <v>99</v>
      </c>
      <c r="D146" s="2" t="s">
        <v>13</v>
      </c>
      <c r="E146" s="7">
        <v>18</v>
      </c>
      <c r="F146" s="7">
        <v>18</v>
      </c>
      <c r="G146" s="7">
        <v>19</v>
      </c>
      <c r="H146" s="25">
        <f t="shared" si="7"/>
        <v>105.55555555555556</v>
      </c>
    </row>
    <row r="147" spans="1:8" ht="32.25" customHeight="1">
      <c r="A147" s="8"/>
      <c r="B147" s="1"/>
      <c r="C147" s="1">
        <v>2310</v>
      </c>
      <c r="D147" s="2" t="s">
        <v>74</v>
      </c>
      <c r="E147" s="7">
        <v>437739</v>
      </c>
      <c r="F147" s="7">
        <v>327812</v>
      </c>
      <c r="G147" s="7">
        <v>126080</v>
      </c>
      <c r="H147" s="25">
        <f t="shared" si="7"/>
        <v>38.461069149390504</v>
      </c>
    </row>
    <row r="148" spans="1:8" ht="45" customHeight="1">
      <c r="A148" s="8"/>
      <c r="B148" s="1"/>
      <c r="C148" s="1">
        <v>6610</v>
      </c>
      <c r="D148" s="2" t="s">
        <v>117</v>
      </c>
      <c r="E148" s="7">
        <v>22500</v>
      </c>
      <c r="F148" s="7">
        <v>0</v>
      </c>
      <c r="G148" s="7">
        <v>0</v>
      </c>
      <c r="H148" s="25">
        <v>0</v>
      </c>
    </row>
    <row r="149" spans="1:8" ht="30.75" customHeight="1">
      <c r="A149" s="8"/>
      <c r="B149" s="1">
        <v>85406</v>
      </c>
      <c r="C149" s="1"/>
      <c r="D149" s="2" t="s">
        <v>75</v>
      </c>
      <c r="E149" s="7">
        <f>E150+E151+E152</f>
        <v>1091</v>
      </c>
      <c r="F149" s="7">
        <f>F150+F151+F152</f>
        <v>1091</v>
      </c>
      <c r="G149" s="7">
        <f>G150+G151+G152</f>
        <v>281</v>
      </c>
      <c r="H149" s="25">
        <f t="shared" si="7"/>
        <v>25.756186984417965</v>
      </c>
    </row>
    <row r="150" spans="1:8" ht="60" customHeight="1">
      <c r="A150" s="8"/>
      <c r="B150" s="1"/>
      <c r="C150" s="1" t="s">
        <v>96</v>
      </c>
      <c r="D150" s="2" t="s">
        <v>76</v>
      </c>
      <c r="E150" s="7">
        <v>776</v>
      </c>
      <c r="F150" s="7">
        <v>776</v>
      </c>
      <c r="G150" s="7">
        <v>194</v>
      </c>
      <c r="H150" s="25">
        <f t="shared" si="7"/>
        <v>25</v>
      </c>
    </row>
    <row r="151" spans="1:8" ht="15">
      <c r="A151" s="8"/>
      <c r="B151" s="1"/>
      <c r="C151" s="1" t="s">
        <v>98</v>
      </c>
      <c r="D151" s="2" t="s">
        <v>12</v>
      </c>
      <c r="E151" s="7">
        <v>180</v>
      </c>
      <c r="F151" s="7">
        <v>180</v>
      </c>
      <c r="G151" s="7">
        <v>56</v>
      </c>
      <c r="H151" s="25">
        <f t="shared" si="7"/>
        <v>31.11111111111111</v>
      </c>
    </row>
    <row r="152" spans="1:8" ht="15">
      <c r="A152" s="8"/>
      <c r="B152" s="1"/>
      <c r="C152" s="1" t="s">
        <v>99</v>
      </c>
      <c r="D152" s="2" t="s">
        <v>13</v>
      </c>
      <c r="E152" s="7">
        <v>135</v>
      </c>
      <c r="F152" s="7">
        <v>135</v>
      </c>
      <c r="G152" s="7">
        <v>31</v>
      </c>
      <c r="H152" s="25">
        <f t="shared" si="7"/>
        <v>22.962962962962962</v>
      </c>
    </row>
    <row r="153" spans="1:8" ht="15">
      <c r="A153" s="8"/>
      <c r="B153" s="1">
        <v>85410</v>
      </c>
      <c r="C153" s="1"/>
      <c r="D153" s="2" t="s">
        <v>77</v>
      </c>
      <c r="E153" s="7">
        <f>E154+E155</f>
        <v>71130</v>
      </c>
      <c r="F153" s="7">
        <f>F154+F155</f>
        <v>71130</v>
      </c>
      <c r="G153" s="7">
        <f>G154+G155</f>
        <v>11013</v>
      </c>
      <c r="H153" s="25">
        <f t="shared" si="7"/>
        <v>15.482918599746942</v>
      </c>
    </row>
    <row r="154" spans="1:8" ht="15">
      <c r="A154" s="8"/>
      <c r="B154" s="1"/>
      <c r="C154" s="1" t="s">
        <v>97</v>
      </c>
      <c r="D154" s="2" t="s">
        <v>55</v>
      </c>
      <c r="E154" s="7">
        <v>71120</v>
      </c>
      <c r="F154" s="7">
        <v>71120</v>
      </c>
      <c r="G154" s="7">
        <v>10998</v>
      </c>
      <c r="H154" s="25">
        <f t="shared" si="7"/>
        <v>15.46400449943757</v>
      </c>
    </row>
    <row r="155" spans="1:8" ht="15">
      <c r="A155" s="8"/>
      <c r="B155" s="1"/>
      <c r="C155" s="1" t="s">
        <v>99</v>
      </c>
      <c r="D155" s="2" t="s">
        <v>13</v>
      </c>
      <c r="E155" s="7">
        <v>10</v>
      </c>
      <c r="F155" s="7">
        <v>10</v>
      </c>
      <c r="G155" s="7">
        <v>15</v>
      </c>
      <c r="H155" s="25">
        <f t="shared" si="7"/>
        <v>150</v>
      </c>
    </row>
    <row r="156" spans="1:8" ht="15">
      <c r="A156" s="8"/>
      <c r="B156" s="1">
        <v>85411</v>
      </c>
      <c r="C156" s="1"/>
      <c r="D156" s="2" t="s">
        <v>78</v>
      </c>
      <c r="E156" s="7">
        <f>E157+E158+E159+E160</f>
        <v>1157513</v>
      </c>
      <c r="F156" s="7">
        <f>F157+F158+F159+F160</f>
        <v>1157513</v>
      </c>
      <c r="G156" s="7">
        <f>G157+G158+G159+G160</f>
        <v>370324</v>
      </c>
      <c r="H156" s="25">
        <f t="shared" si="7"/>
        <v>31.993074807799132</v>
      </c>
    </row>
    <row r="157" spans="1:8" ht="62.25" customHeight="1">
      <c r="A157" s="8"/>
      <c r="B157" s="1"/>
      <c r="C157" s="1" t="s">
        <v>96</v>
      </c>
      <c r="D157" s="2" t="s">
        <v>76</v>
      </c>
      <c r="E157" s="7">
        <v>6763</v>
      </c>
      <c r="F157" s="7">
        <v>6763</v>
      </c>
      <c r="G157" s="7">
        <v>2793</v>
      </c>
      <c r="H157" s="25">
        <f t="shared" si="7"/>
        <v>41.298240425846515</v>
      </c>
    </row>
    <row r="158" spans="1:8" ht="15">
      <c r="A158" s="8"/>
      <c r="B158" s="1"/>
      <c r="C158" s="1" t="s">
        <v>97</v>
      </c>
      <c r="D158" s="2" t="s">
        <v>55</v>
      </c>
      <c r="E158" s="7">
        <v>1150000</v>
      </c>
      <c r="F158" s="7">
        <v>1150000</v>
      </c>
      <c r="G158" s="7">
        <v>367326</v>
      </c>
      <c r="H158" s="25">
        <f t="shared" si="7"/>
        <v>31.941391304347828</v>
      </c>
    </row>
    <row r="159" spans="1:8" ht="15">
      <c r="A159" s="8"/>
      <c r="B159" s="1"/>
      <c r="C159" s="1" t="s">
        <v>98</v>
      </c>
      <c r="D159" s="2" t="s">
        <v>12</v>
      </c>
      <c r="E159" s="7">
        <v>500</v>
      </c>
      <c r="F159" s="7">
        <v>500</v>
      </c>
      <c r="G159" s="7">
        <v>145</v>
      </c>
      <c r="H159" s="25">
        <f t="shared" si="7"/>
        <v>28.999999999999996</v>
      </c>
    </row>
    <row r="160" spans="1:8" ht="15">
      <c r="A160" s="8"/>
      <c r="B160" s="1"/>
      <c r="C160" s="1" t="s">
        <v>99</v>
      </c>
      <c r="D160" s="2" t="s">
        <v>13</v>
      </c>
      <c r="E160" s="7">
        <v>250</v>
      </c>
      <c r="F160" s="7">
        <v>250</v>
      </c>
      <c r="G160" s="7">
        <v>60</v>
      </c>
      <c r="H160" s="25">
        <f t="shared" si="7"/>
        <v>24</v>
      </c>
    </row>
    <row r="161" spans="1:8" ht="15">
      <c r="A161" s="8"/>
      <c r="B161" s="1">
        <v>85415</v>
      </c>
      <c r="C161" s="1"/>
      <c r="D161" s="2" t="s">
        <v>79</v>
      </c>
      <c r="E161" s="5">
        <f>E162</f>
        <v>3072</v>
      </c>
      <c r="F161" s="5">
        <f>F162</f>
        <v>3072</v>
      </c>
      <c r="G161" s="5">
        <v>0</v>
      </c>
      <c r="H161" s="25">
        <f t="shared" si="7"/>
        <v>0</v>
      </c>
    </row>
    <row r="162" spans="1:8" ht="45" customHeight="1">
      <c r="A162" s="8"/>
      <c r="B162" s="1"/>
      <c r="C162" s="1">
        <v>2310</v>
      </c>
      <c r="D162" s="2" t="s">
        <v>114</v>
      </c>
      <c r="E162" s="5">
        <v>3072</v>
      </c>
      <c r="F162" s="5">
        <v>3072</v>
      </c>
      <c r="G162" s="5">
        <v>0</v>
      </c>
      <c r="H162" s="25">
        <f t="shared" si="7"/>
        <v>0</v>
      </c>
    </row>
    <row r="163" spans="1:8" ht="15">
      <c r="A163" s="8"/>
      <c r="B163" s="1">
        <v>85417</v>
      </c>
      <c r="C163" s="1"/>
      <c r="D163" s="2" t="s">
        <v>80</v>
      </c>
      <c r="E163" s="7">
        <f>E164+E165</f>
        <v>70785</v>
      </c>
      <c r="F163" s="7">
        <f>F164+F165+F166</f>
        <v>70785</v>
      </c>
      <c r="G163" s="7">
        <f>G164+G165+G166</f>
        <v>25696</v>
      </c>
      <c r="H163" s="25">
        <f t="shared" si="7"/>
        <v>36.301476301476306</v>
      </c>
    </row>
    <row r="164" spans="1:8" ht="61.5" customHeight="1">
      <c r="A164" s="8"/>
      <c r="B164" s="1"/>
      <c r="C164" s="1" t="s">
        <v>96</v>
      </c>
      <c r="D164" s="2" t="s">
        <v>81</v>
      </c>
      <c r="E164" s="7">
        <v>2785</v>
      </c>
      <c r="F164" s="7">
        <v>2785</v>
      </c>
      <c r="G164" s="7">
        <v>627</v>
      </c>
      <c r="H164" s="25">
        <f t="shared" si="7"/>
        <v>22.513464991023337</v>
      </c>
    </row>
    <row r="165" spans="1:8" ht="15">
      <c r="A165" s="8"/>
      <c r="B165" s="1"/>
      <c r="C165" s="1" t="s">
        <v>97</v>
      </c>
      <c r="D165" s="2" t="s">
        <v>55</v>
      </c>
      <c r="E165" s="7">
        <v>68000</v>
      </c>
      <c r="F165" s="7">
        <v>68000</v>
      </c>
      <c r="G165" s="7">
        <v>24947</v>
      </c>
      <c r="H165" s="25">
        <f t="shared" si="7"/>
        <v>36.686764705882354</v>
      </c>
    </row>
    <row r="166" spans="1:8" ht="15">
      <c r="A166" s="8"/>
      <c r="B166" s="1"/>
      <c r="C166" s="1" t="s">
        <v>98</v>
      </c>
      <c r="D166" s="2" t="s">
        <v>12</v>
      </c>
      <c r="E166" s="7">
        <v>0</v>
      </c>
      <c r="F166" s="7">
        <v>0</v>
      </c>
      <c r="G166" s="7">
        <v>122</v>
      </c>
      <c r="H166" s="25">
        <v>0</v>
      </c>
    </row>
    <row r="167" spans="1:8" ht="15">
      <c r="A167" s="8"/>
      <c r="B167" s="1"/>
      <c r="C167" s="1" t="s">
        <v>99</v>
      </c>
      <c r="D167" s="2" t="s">
        <v>13</v>
      </c>
      <c r="E167" s="7">
        <v>0</v>
      </c>
      <c r="F167" s="7">
        <v>0</v>
      </c>
      <c r="G167" s="7">
        <v>0</v>
      </c>
      <c r="H167" s="25">
        <v>0</v>
      </c>
    </row>
    <row r="168" spans="1:8" ht="15">
      <c r="A168" s="8"/>
      <c r="B168" s="1">
        <v>85421</v>
      </c>
      <c r="C168" s="1"/>
      <c r="D168" s="2" t="s">
        <v>109</v>
      </c>
      <c r="E168" s="7">
        <f>E169+E170+E171+E172</f>
        <v>218100</v>
      </c>
      <c r="F168" s="7">
        <f>F169+F170+F171+F172</f>
        <v>218100</v>
      </c>
      <c r="G168" s="7">
        <f>G169+G170+G171+G172</f>
        <v>67628</v>
      </c>
      <c r="H168" s="25">
        <f t="shared" si="7"/>
        <v>31.007794589637783</v>
      </c>
    </row>
    <row r="169" spans="1:8" ht="60">
      <c r="A169" s="8"/>
      <c r="B169" s="1"/>
      <c r="C169" s="1" t="s">
        <v>96</v>
      </c>
      <c r="D169" s="2" t="s">
        <v>81</v>
      </c>
      <c r="E169" s="7">
        <v>7000</v>
      </c>
      <c r="F169" s="7">
        <v>7000</v>
      </c>
      <c r="G169" s="7">
        <v>1570</v>
      </c>
      <c r="H169" s="25">
        <f t="shared" si="7"/>
        <v>22.428571428571427</v>
      </c>
    </row>
    <row r="170" spans="1:8" ht="15">
      <c r="A170" s="8"/>
      <c r="B170" s="1"/>
      <c r="C170" s="1" t="s">
        <v>97</v>
      </c>
      <c r="D170" s="2" t="s">
        <v>55</v>
      </c>
      <c r="E170" s="7">
        <v>210000</v>
      </c>
      <c r="F170" s="7">
        <v>210000</v>
      </c>
      <c r="G170" s="7">
        <v>62697</v>
      </c>
      <c r="H170" s="25">
        <f t="shared" si="7"/>
        <v>29.855714285714285</v>
      </c>
    </row>
    <row r="171" spans="1:8" ht="15">
      <c r="A171" s="8"/>
      <c r="B171" s="1"/>
      <c r="C171" s="1" t="s">
        <v>98</v>
      </c>
      <c r="D171" s="2" t="s">
        <v>12</v>
      </c>
      <c r="E171" s="7">
        <v>800</v>
      </c>
      <c r="F171" s="7">
        <v>800</v>
      </c>
      <c r="G171" s="7">
        <v>359</v>
      </c>
      <c r="H171" s="25">
        <f t="shared" si="7"/>
        <v>44.875</v>
      </c>
    </row>
    <row r="172" spans="1:8" ht="15">
      <c r="A172" s="8"/>
      <c r="B172" s="1"/>
      <c r="C172" s="1" t="s">
        <v>99</v>
      </c>
      <c r="D172" s="2" t="s">
        <v>13</v>
      </c>
      <c r="E172" s="7">
        <v>300</v>
      </c>
      <c r="F172" s="7">
        <v>300</v>
      </c>
      <c r="G172" s="7">
        <v>3002</v>
      </c>
      <c r="H172" s="25">
        <f t="shared" si="7"/>
        <v>1000.6666666666666</v>
      </c>
    </row>
    <row r="173" spans="1:8" ht="14.25">
      <c r="A173" s="9"/>
      <c r="B173" s="3"/>
      <c r="C173" s="3"/>
      <c r="D173" s="4" t="s">
        <v>82</v>
      </c>
      <c r="E173" s="6">
        <f>E5+E8+E11+E21+E26+E35+E49+E63+E66+E69+E76+E83+E112+E115+E134+E143</f>
        <v>53185755</v>
      </c>
      <c r="F173" s="6">
        <f>F5+F8+F11+F21+F26+F35+F49+F63+F66+F69+F76+F83+F112+F115+F134+F143</f>
        <v>55853338</v>
      </c>
      <c r="G173" s="6">
        <f>G5+G8+G11+G21+G26+G35+G49+G63+G66+G69+G76+G83+G112+G115+G134+G143</f>
        <v>14685977</v>
      </c>
      <c r="H173" s="25">
        <f t="shared" si="7"/>
        <v>26.29382150803592</v>
      </c>
    </row>
    <row r="174" spans="1:8" ht="15">
      <c r="A174" s="8"/>
      <c r="B174" s="1"/>
      <c r="C174" s="1" t="s">
        <v>100</v>
      </c>
      <c r="D174" s="2" t="s">
        <v>38</v>
      </c>
      <c r="E174" s="7">
        <v>7653885</v>
      </c>
      <c r="F174" s="7">
        <f>F74</f>
        <v>7653634</v>
      </c>
      <c r="G174" s="7">
        <f>G74</f>
        <v>1450996</v>
      </c>
      <c r="H174" s="25">
        <f t="shared" si="7"/>
        <v>18.958262179769765</v>
      </c>
    </row>
    <row r="175" spans="1:8" ht="15">
      <c r="A175" s="8"/>
      <c r="B175" s="1"/>
      <c r="C175" s="1" t="s">
        <v>101</v>
      </c>
      <c r="D175" s="2" t="s">
        <v>39</v>
      </c>
      <c r="E175" s="7">
        <v>100000</v>
      </c>
      <c r="F175" s="7">
        <f>F75</f>
        <v>100000</v>
      </c>
      <c r="G175" s="7">
        <f>G75</f>
        <v>26688</v>
      </c>
      <c r="H175" s="25">
        <f t="shared" si="7"/>
        <v>26.688000000000002</v>
      </c>
    </row>
    <row r="176" spans="1:8" ht="15">
      <c r="A176" s="8"/>
      <c r="B176" s="1"/>
      <c r="C176" s="1" t="s">
        <v>92</v>
      </c>
      <c r="D176" s="2" t="s">
        <v>36</v>
      </c>
      <c r="E176" s="7">
        <v>1400000</v>
      </c>
      <c r="F176" s="7">
        <f>F71</f>
        <v>1400000</v>
      </c>
      <c r="G176" s="7">
        <f>G71</f>
        <v>282689</v>
      </c>
      <c r="H176" s="25">
        <f t="shared" si="7"/>
        <v>20.192071428571428</v>
      </c>
    </row>
    <row r="177" spans="1:8" ht="30" customHeight="1">
      <c r="A177" s="8"/>
      <c r="B177" s="1"/>
      <c r="C177" s="1" t="s">
        <v>93</v>
      </c>
      <c r="D177" s="2" t="s">
        <v>83</v>
      </c>
      <c r="E177" s="7">
        <v>632</v>
      </c>
      <c r="F177" s="7">
        <f>F28</f>
        <v>632</v>
      </c>
      <c r="G177" s="7">
        <f>G28</f>
        <v>632</v>
      </c>
      <c r="H177" s="25">
        <f t="shared" si="7"/>
        <v>100</v>
      </c>
    </row>
    <row r="178" spans="1:8" ht="44.25" customHeight="1">
      <c r="A178" s="8"/>
      <c r="B178" s="1"/>
      <c r="C178" s="1" t="s">
        <v>122</v>
      </c>
      <c r="D178" s="2" t="s">
        <v>123</v>
      </c>
      <c r="E178" s="7">
        <v>150000</v>
      </c>
      <c r="F178" s="7">
        <f>F72</f>
        <v>150000</v>
      </c>
      <c r="G178" s="7">
        <f>G72</f>
        <v>112170</v>
      </c>
      <c r="H178" s="25">
        <f t="shared" si="7"/>
        <v>74.78</v>
      </c>
    </row>
    <row r="179" spans="1:8" ht="15" customHeight="1">
      <c r="A179" s="8"/>
      <c r="B179" s="1"/>
      <c r="C179" s="1" t="s">
        <v>134</v>
      </c>
      <c r="D179" s="2" t="s">
        <v>135</v>
      </c>
      <c r="E179" s="7">
        <v>0</v>
      </c>
      <c r="F179" s="7">
        <f>F43</f>
        <v>1500</v>
      </c>
      <c r="G179" s="7">
        <f>G43</f>
        <v>650</v>
      </c>
      <c r="H179" s="25">
        <f t="shared" si="7"/>
        <v>43.333333333333336</v>
      </c>
    </row>
    <row r="180" spans="1:8" ht="47.25" customHeight="1">
      <c r="A180" s="8"/>
      <c r="B180" s="1"/>
      <c r="C180" s="1" t="s">
        <v>94</v>
      </c>
      <c r="D180" s="2" t="s">
        <v>126</v>
      </c>
      <c r="E180" s="7">
        <v>0</v>
      </c>
      <c r="F180" s="7">
        <v>0</v>
      </c>
      <c r="G180" s="7">
        <f>G117</f>
        <v>902</v>
      </c>
      <c r="H180" s="25">
        <v>0</v>
      </c>
    </row>
    <row r="181" spans="1:8" ht="15">
      <c r="A181" s="8"/>
      <c r="B181" s="1"/>
      <c r="C181" s="1" t="s">
        <v>95</v>
      </c>
      <c r="D181" s="2" t="s">
        <v>11</v>
      </c>
      <c r="E181" s="7">
        <v>5900</v>
      </c>
      <c r="F181" s="7">
        <f>F44+F53+F98+F104</f>
        <v>6150</v>
      </c>
      <c r="G181" s="7">
        <f>G44+G53+G98+G104</f>
        <v>428</v>
      </c>
      <c r="H181" s="25">
        <f t="shared" si="7"/>
        <v>6.9593495934959355</v>
      </c>
    </row>
    <row r="182" spans="1:8" ht="61.5" customHeight="1">
      <c r="A182" s="8"/>
      <c r="B182" s="1"/>
      <c r="C182" s="1" t="s">
        <v>96</v>
      </c>
      <c r="D182" s="2" t="s">
        <v>76</v>
      </c>
      <c r="E182" s="7">
        <v>158799</v>
      </c>
      <c r="F182" s="7">
        <f>F29+F54+F88+F99+F105+F123+F150+F157+F164+F169</f>
        <v>158799</v>
      </c>
      <c r="G182" s="7">
        <f>G29+G54+G88+G99+G105+G123+G150+G157+G164+G169</f>
        <v>47306</v>
      </c>
      <c r="H182" s="25">
        <f t="shared" si="7"/>
        <v>29.789860137658298</v>
      </c>
    </row>
    <row r="183" spans="1:8" ht="15">
      <c r="A183" s="8"/>
      <c r="B183" s="1"/>
      <c r="C183" s="1" t="s">
        <v>97</v>
      </c>
      <c r="D183" s="2" t="s">
        <v>55</v>
      </c>
      <c r="E183" s="7">
        <v>4866360</v>
      </c>
      <c r="F183" s="7">
        <f>F55+F124+F145+F154+F158+F165+F170</f>
        <v>4975560</v>
      </c>
      <c r="G183" s="7">
        <f>G55+G124+G145+G154+G158+G165+G170</f>
        <v>1315899</v>
      </c>
      <c r="H183" s="25">
        <f t="shared" si="7"/>
        <v>26.44725417842414</v>
      </c>
    </row>
    <row r="184" spans="1:8" ht="30">
      <c r="A184" s="8"/>
      <c r="B184" s="1"/>
      <c r="C184" s="1" t="s">
        <v>108</v>
      </c>
      <c r="D184" s="2" t="s">
        <v>125</v>
      </c>
      <c r="E184" s="7">
        <v>5218700</v>
      </c>
      <c r="F184" s="7">
        <f>F30</f>
        <v>4433858</v>
      </c>
      <c r="G184" s="7">
        <f>G30</f>
        <v>0</v>
      </c>
      <c r="H184" s="25">
        <f t="shared" si="7"/>
        <v>0</v>
      </c>
    </row>
    <row r="185" spans="1:8" ht="15">
      <c r="A185" s="8"/>
      <c r="B185" s="1"/>
      <c r="C185" s="1" t="s">
        <v>98</v>
      </c>
      <c r="D185" s="2" t="s">
        <v>12</v>
      </c>
      <c r="E185" s="7">
        <v>19590</v>
      </c>
      <c r="F185" s="7">
        <f>F13+F31+F45+F56+F85+F90+F100+F106+F118+F125+F129+F138+F151+F159+F166+F171</f>
        <v>19816</v>
      </c>
      <c r="G185" s="7">
        <f>G13+G31+G45+G56+G85+G90+G100+G106+G118+G125+G129+G138+G151+G159+G166+G171</f>
        <v>53040</v>
      </c>
      <c r="H185" s="25">
        <f t="shared" si="7"/>
        <v>267.66249495357283</v>
      </c>
    </row>
    <row r="186" spans="1:8" ht="15">
      <c r="A186" s="8"/>
      <c r="B186" s="1"/>
      <c r="C186" s="1" t="s">
        <v>99</v>
      </c>
      <c r="D186" s="2" t="s">
        <v>66</v>
      </c>
      <c r="E186" s="7">
        <v>365641</v>
      </c>
      <c r="F186" s="7">
        <f>F14+F23+F32+F46+F57+F86+F91+F94+F101+F107+F119+F126+F130+F136+F146+F152+F155+F160+F167+F139+F172</f>
        <v>365641</v>
      </c>
      <c r="G186" s="7">
        <f>G14+G23+G32+G46+G57+G86+G91+G94+G101+G107+G119+G126+G130+G136+G139+G146+G152+G155+G160+G167+G172</f>
        <v>119985</v>
      </c>
      <c r="H186" s="25">
        <f t="shared" si="7"/>
        <v>32.81497425069946</v>
      </c>
    </row>
    <row r="187" spans="1:8" ht="30">
      <c r="A187" s="8"/>
      <c r="B187" s="1"/>
      <c r="C187" s="1">
        <v>2008</v>
      </c>
      <c r="D187" s="2" t="s">
        <v>120</v>
      </c>
      <c r="E187" s="7">
        <v>242370</v>
      </c>
      <c r="F187" s="7">
        <f>F140</f>
        <v>222800</v>
      </c>
      <c r="G187" s="7">
        <f>G140</f>
        <v>89570</v>
      </c>
      <c r="H187" s="25">
        <f t="shared" si="7"/>
        <v>40.20197486535009</v>
      </c>
    </row>
    <row r="188" spans="1:8" ht="47.25" customHeight="1">
      <c r="A188" s="8"/>
      <c r="B188" s="1"/>
      <c r="C188" s="1">
        <v>2110</v>
      </c>
      <c r="D188" s="2" t="s">
        <v>6</v>
      </c>
      <c r="E188" s="7">
        <v>2616973</v>
      </c>
      <c r="F188" s="7">
        <f>F7+F33+F37+F39+F41+F47+F51+F68+F65+F114</f>
        <v>2614333</v>
      </c>
      <c r="G188" s="7">
        <f>G7+G33+G37+G39+G41+G47+G51+G68+G65+G114</f>
        <v>697842</v>
      </c>
      <c r="H188" s="25">
        <f t="shared" si="7"/>
        <v>26.692927029571212</v>
      </c>
    </row>
    <row r="189" spans="1:8" ht="30">
      <c r="A189" s="8"/>
      <c r="B189" s="1"/>
      <c r="C189" s="1">
        <v>2130</v>
      </c>
      <c r="D189" s="2" t="s">
        <v>89</v>
      </c>
      <c r="E189" s="7">
        <v>5357452</v>
      </c>
      <c r="F189" s="7">
        <f>F15+F19+F127</f>
        <v>7020129</v>
      </c>
      <c r="G189" s="7">
        <f>G15+G19+G127</f>
        <v>1548461</v>
      </c>
      <c r="H189" s="25">
        <f t="shared" si="7"/>
        <v>22.057443673755852</v>
      </c>
    </row>
    <row r="190" spans="1:8" ht="75">
      <c r="A190" s="8"/>
      <c r="B190" s="1"/>
      <c r="C190" s="1">
        <v>2139</v>
      </c>
      <c r="D190" s="2" t="s">
        <v>130</v>
      </c>
      <c r="E190" s="7">
        <v>16386</v>
      </c>
      <c r="F190" s="7">
        <f>F25</f>
        <v>19849</v>
      </c>
      <c r="G190" s="7">
        <f>G25</f>
        <v>0</v>
      </c>
      <c r="H190" s="25">
        <f aca="true" t="shared" si="8" ref="H190:H202">(G190/F190)*100</f>
        <v>0</v>
      </c>
    </row>
    <row r="191" spans="1:8" ht="35.25" customHeight="1">
      <c r="A191" s="8"/>
      <c r="B191" s="1"/>
      <c r="C191" s="1">
        <v>2310</v>
      </c>
      <c r="D191" s="2" t="s">
        <v>84</v>
      </c>
      <c r="E191" s="7">
        <v>4118509</v>
      </c>
      <c r="F191" s="7">
        <f>F61+F96+F109+F111+F147+F162+F92</f>
        <v>4074159</v>
      </c>
      <c r="G191" s="7">
        <f>G61+G96+G109+G111+G147+G162+G92</f>
        <v>1541525</v>
      </c>
      <c r="H191" s="25">
        <f t="shared" si="8"/>
        <v>37.83664309615801</v>
      </c>
    </row>
    <row r="192" spans="1:8" ht="31.5" customHeight="1">
      <c r="A192" s="8"/>
      <c r="B192" s="1"/>
      <c r="C192" s="1">
        <v>2320</v>
      </c>
      <c r="D192" s="2" t="s">
        <v>85</v>
      </c>
      <c r="E192" s="7">
        <v>1947721</v>
      </c>
      <c r="F192" s="7">
        <f>F121+F133+F141</f>
        <v>1947721</v>
      </c>
      <c r="G192" s="7">
        <f>G121+G133+G141</f>
        <v>560660</v>
      </c>
      <c r="H192" s="25">
        <f t="shared" si="8"/>
        <v>28.78543692859501</v>
      </c>
    </row>
    <row r="193" spans="1:8" ht="47.25" customHeight="1">
      <c r="A193" s="8"/>
      <c r="B193" s="1"/>
      <c r="C193" s="1">
        <v>2360</v>
      </c>
      <c r="D193" s="2" t="s">
        <v>86</v>
      </c>
      <c r="E193" s="7">
        <v>259585</v>
      </c>
      <c r="F193" s="7">
        <f>F34</f>
        <v>259585</v>
      </c>
      <c r="G193" s="7">
        <f>G34</f>
        <v>48290</v>
      </c>
      <c r="H193" s="25">
        <f t="shared" si="8"/>
        <v>18.602769805651327</v>
      </c>
    </row>
    <row r="194" spans="1:8" ht="31.5" customHeight="1">
      <c r="A194" s="8"/>
      <c r="B194" s="1"/>
      <c r="C194" s="1">
        <v>2440</v>
      </c>
      <c r="D194" s="2" t="s">
        <v>68</v>
      </c>
      <c r="E194" s="7">
        <v>674500</v>
      </c>
      <c r="F194" s="7">
        <f>F142</f>
        <v>674500</v>
      </c>
      <c r="G194" s="7">
        <f>G142</f>
        <v>168000</v>
      </c>
      <c r="H194" s="25">
        <f t="shared" si="8"/>
        <v>24.90733876945886</v>
      </c>
    </row>
    <row r="195" spans="1:8" ht="45">
      <c r="A195" s="8"/>
      <c r="B195" s="1"/>
      <c r="C195" s="1">
        <v>2460</v>
      </c>
      <c r="D195" s="2" t="s">
        <v>88</v>
      </c>
      <c r="E195" s="7">
        <v>110920</v>
      </c>
      <c r="F195" s="7">
        <f>F10</f>
        <v>110920</v>
      </c>
      <c r="G195" s="7">
        <f>G10</f>
        <v>27730</v>
      </c>
      <c r="H195" s="25">
        <f t="shared" si="8"/>
        <v>25</v>
      </c>
    </row>
    <row r="196" spans="1:8" ht="30">
      <c r="A196" s="8"/>
      <c r="B196" s="1"/>
      <c r="C196" s="1">
        <v>2700</v>
      </c>
      <c r="D196" s="2" t="s">
        <v>118</v>
      </c>
      <c r="E196" s="7">
        <v>0</v>
      </c>
      <c r="F196" s="7">
        <f>F102</f>
        <v>0</v>
      </c>
      <c r="G196" s="7">
        <f>G102</f>
        <v>50000</v>
      </c>
      <c r="H196" s="25">
        <v>0</v>
      </c>
    </row>
    <row r="197" spans="1:8" ht="33" customHeight="1">
      <c r="A197" s="8"/>
      <c r="B197" s="1"/>
      <c r="C197" s="1">
        <v>2708</v>
      </c>
      <c r="D197" s="2" t="s">
        <v>16</v>
      </c>
      <c r="E197" s="7">
        <v>139283</v>
      </c>
      <c r="F197" s="7">
        <f>F24</f>
        <v>168719</v>
      </c>
      <c r="G197" s="7">
        <f>G24</f>
        <v>0</v>
      </c>
      <c r="H197" s="25">
        <f t="shared" si="8"/>
        <v>0</v>
      </c>
    </row>
    <row r="198" spans="1:8" ht="33" customHeight="1">
      <c r="A198" s="8"/>
      <c r="B198" s="1"/>
      <c r="C198" s="1">
        <v>2710</v>
      </c>
      <c r="D198" s="2" t="s">
        <v>119</v>
      </c>
      <c r="E198" s="7"/>
      <c r="F198" s="7">
        <f>F16</f>
        <v>375000</v>
      </c>
      <c r="G198" s="7">
        <f>G16</f>
        <v>0</v>
      </c>
      <c r="H198" s="25">
        <f t="shared" si="8"/>
        <v>0</v>
      </c>
    </row>
    <row r="199" spans="1:8" ht="15">
      <c r="A199" s="8"/>
      <c r="B199" s="1"/>
      <c r="C199" s="1">
        <v>2920</v>
      </c>
      <c r="D199" s="2" t="s">
        <v>42</v>
      </c>
      <c r="E199" s="7">
        <v>17700049</v>
      </c>
      <c r="F199" s="7">
        <f>F78+F80+F82</f>
        <v>18473056</v>
      </c>
      <c r="G199" s="7">
        <f>G78+G80+G82</f>
        <v>6542514</v>
      </c>
      <c r="H199" s="25">
        <f t="shared" si="8"/>
        <v>35.416522312280115</v>
      </c>
    </row>
    <row r="200" spans="1:8" ht="72" customHeight="1">
      <c r="A200" s="8"/>
      <c r="B200" s="1"/>
      <c r="C200" s="1">
        <v>6298</v>
      </c>
      <c r="D200" s="2" t="s">
        <v>105</v>
      </c>
      <c r="E200" s="5">
        <v>0</v>
      </c>
      <c r="F200" s="5">
        <f>F17</f>
        <v>626977</v>
      </c>
      <c r="G200" s="5"/>
      <c r="H200" s="25">
        <f t="shared" si="8"/>
        <v>0</v>
      </c>
    </row>
    <row r="201" spans="1:8" ht="45" customHeight="1">
      <c r="A201" s="8"/>
      <c r="B201" s="1"/>
      <c r="C201" s="1">
        <v>6610</v>
      </c>
      <c r="D201" s="2" t="s">
        <v>117</v>
      </c>
      <c r="E201" s="5">
        <v>62500</v>
      </c>
      <c r="F201" s="5">
        <v>0</v>
      </c>
      <c r="G201" s="5">
        <v>0</v>
      </c>
      <c r="H201" s="25">
        <v>0</v>
      </c>
    </row>
    <row r="202" spans="1:8" ht="15.75" thickBot="1">
      <c r="A202" s="19"/>
      <c r="B202" s="20"/>
      <c r="C202" s="20"/>
      <c r="D202" s="21" t="s">
        <v>87</v>
      </c>
      <c r="E202" s="22">
        <f>SUM(E174:E201)</f>
        <v>53185755</v>
      </c>
      <c r="F202" s="22">
        <f>SUM(F174:F201)</f>
        <v>55853338</v>
      </c>
      <c r="G202" s="22">
        <f>SUM(G174:G201)</f>
        <v>14685977</v>
      </c>
      <c r="H202" s="25">
        <f t="shared" si="8"/>
        <v>26.29382150803592</v>
      </c>
    </row>
    <row r="203" spans="5:8" ht="12.75">
      <c r="E203" s="24"/>
      <c r="F203" s="24"/>
      <c r="G203" s="24"/>
      <c r="H203" s="23"/>
    </row>
    <row r="204" spans="5:8" ht="12.75">
      <c r="E204" s="16"/>
      <c r="F204" s="16"/>
      <c r="G204" s="16"/>
      <c r="H204" s="16"/>
    </row>
  </sheetData>
  <mergeCells count="2">
    <mergeCell ref="A1:H1"/>
    <mergeCell ref="A2:H2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 xml:space="preserve">&amp;RZałącznik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2009-04-30T12:16:31Z</cp:lastPrinted>
  <dcterms:created xsi:type="dcterms:W3CDTF">2005-11-08T07:22:52Z</dcterms:created>
  <dcterms:modified xsi:type="dcterms:W3CDTF">2009-04-30T12:16:35Z</dcterms:modified>
  <cp:category/>
  <cp:version/>
  <cp:contentType/>
  <cp:contentStatus/>
</cp:coreProperties>
</file>