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<sst xmlns="http://schemas.openxmlformats.org/spreadsheetml/2006/main" count="307" uniqueCount="145">
  <si>
    <t>Dział</t>
  </si>
  <si>
    <t>Rozdział</t>
  </si>
  <si>
    <t>§</t>
  </si>
  <si>
    <t>Wyszczególnienie</t>
  </si>
  <si>
    <t>ROLNICTWO I ŁOWIECTWO</t>
  </si>
  <si>
    <t>Prace geodezyjno –urządzeniowe na potrzeby rolnictwa</t>
  </si>
  <si>
    <t>Dotacje celowe otrzymane z budżetu państwa  na zadania bieżące z zakresu administracji rządowej  oraz inne zadania zlecone ustawami realizowane przez powiat</t>
  </si>
  <si>
    <t>LEŚNICTWO</t>
  </si>
  <si>
    <t>Gospodarka leśna</t>
  </si>
  <si>
    <t>Dotacje otrzymane z funduszy celowych na realizację zadań bieżących jednostek sektora finansów publicznych</t>
  </si>
  <si>
    <t>TRANSPORT I ŁĄCZNOŚĆ</t>
  </si>
  <si>
    <t>Drogi publiczne powiatowe</t>
  </si>
  <si>
    <t>Wpływy z różnych opłat</t>
  </si>
  <si>
    <t>Pozostałe odsetki</t>
  </si>
  <si>
    <t>Wpływy z różnych dochodów</t>
  </si>
  <si>
    <t>TURYSTYKA</t>
  </si>
  <si>
    <t>Zadania w zakresie  upowszechniania turystyki</t>
  </si>
  <si>
    <t>Środki na dofinansowanie własnych zadań bieżących gmin powiatów,...pozyskane z innych źródeł</t>
  </si>
  <si>
    <t>GOSPODARKA MIESZKANIOWA</t>
  </si>
  <si>
    <t>Gospodarka gruntami i nieruchomościami</t>
  </si>
  <si>
    <t>Wpływy z opłat za zarząd , użytkowanie i użytkowanie wieczyste  nieruchomości</t>
  </si>
  <si>
    <t>Dochody z najmu i dzierżawy  składników majątkowych Skarbu Państwa , jednostek samorządu terytorialnego lub innych jednostek zaliczanych do sektora finansów publicznych oraz innych umów o podobnym charakterze.</t>
  </si>
  <si>
    <t xml:space="preserve">Dochody jednostek samorządu terytorialnego  związane z realizacją zadań  z zakresu administracji rządowej  oraz innych zadań zleconych ustawami </t>
  </si>
  <si>
    <t>DZIAŁALNOŚĆ USŁUGOWA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</si>
  <si>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</si>
  <si>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</si>
  <si>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</si>
  <si>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</si>
  <si>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Dotacje celowe otrzymane z budżetu państwa  na inwestycje i zakupy inwestycyjne z zakresu administracji rządowej  oraz inne zadania zlecone ustawami  realizowane przez powiat</t>
  </si>
  <si>
    <t>ADMINISTRACJA PUBLICZNA</t>
  </si>
  <si>
    <t>Urzędy wojewódzkie</t>
  </si>
  <si>
    <t>Starostwa Powiatowe</t>
  </si>
  <si>
    <t>Dochody z najmu i dzierżawy  składników majątkowych Skarbu Państwa , jst lub innych jednostek zaliczanych do sektora finansów publiczn.oraz innych umów o podobnym charakterze</t>
  </si>
  <si>
    <t>OBRONA NARODOWA</t>
  </si>
  <si>
    <t>Pozostałe wydatki obronne</t>
  </si>
  <si>
    <t>Dotacje  celowe  otrzymane z budżetu państwa na inwestycje i zakupy inwestycyjne z zakresu administracji rządowej oraz inne zadania zlecone ustawami realizowane przez powiat</t>
  </si>
  <si>
    <t>DOCHODY OD OSÓB PRAWNYCH , OD OSÓB FIZYCZNYCH  I OD INNYCH JEDNOSTEK NIE POSIADAJĄCYCH OSOBOWOŚCI PRAWNEJ  ORAZ WYDATKI ZWIĄZANE Z ICH POBOREM</t>
  </si>
  <si>
    <t>Wpływy z innych opłat stanowiących dochody jednostek samorządu terytorialnego na podstawie ustaw</t>
  </si>
  <si>
    <t>Wpływy z opłaty komunikacyjnej</t>
  </si>
  <si>
    <t>Udziały powiatów  w podatkach  stanowiących dochód budżetu państwa</t>
  </si>
  <si>
    <t>Podatek dochodowy od osób fizycznych</t>
  </si>
  <si>
    <t>Podatek dochodowy od osób prawnych</t>
  </si>
  <si>
    <t>ROŻNE ROZLICZENIA</t>
  </si>
  <si>
    <t>Część oświatowa subwencji ogólnej dla jednostek samorządu terytorialnego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</si>
  <si>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</si>
  <si>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</si>
  <si>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</si>
  <si>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</si>
  <si>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>Szkoły podstawowe specjalne</t>
  </si>
  <si>
    <t>Gimnazja</t>
  </si>
  <si>
    <t>Dochody z najmu i dzierżawy  składników majątkowych Skarbu Państwa , jednostek samorządu terytorialnego lub innych jednostek zaliczanych do sektora finansów publicznych oraz innych umów o podobnym charakterze</t>
  </si>
  <si>
    <t xml:space="preserve">Dotacje celowe otrzymane z gminy  na zadania bieżące  realizowane na podstawie  porozumień (umów)  między jst. </t>
  </si>
  <si>
    <t>Gimnazja specjalne</t>
  </si>
  <si>
    <t>Dowożenie uczniów do szkół</t>
  </si>
  <si>
    <t>Dotacje celowe otrzymane z gminy  na zadania bieżące  realizowane na podstawie  porozumień (umów)  między jednostkami samorządu terytorialnego</t>
  </si>
  <si>
    <t>Licea ogólnokształcące</t>
  </si>
  <si>
    <t>Szkoły zawodowe</t>
  </si>
  <si>
    <t>Wpływy z usług</t>
  </si>
  <si>
    <t>Dokształcanie i doskonalenie nauczycieli</t>
  </si>
  <si>
    <t>Dotacje celowe otrzymane  z gminy na zadania bieżące realizowane na podstawie porozumień (umów) między j s t.</t>
  </si>
  <si>
    <t>Pozostała działalność</t>
  </si>
  <si>
    <t>Dotacje celowe otrzymane z budżetu państwa  na realizację  bieżących zadań  własnych powiatu</t>
  </si>
  <si>
    <t>OCHRONA ZDROWIA</t>
  </si>
  <si>
    <t>Składki na ubezpieczenie zdrowotne  oraz świadczenia dla osób nie objętych  obowiązkiem ubezpieczenia zdrowotnego</t>
  </si>
  <si>
    <t>POMOC SPOŁECZNA</t>
  </si>
  <si>
    <t>Placówki opiekuńczo-wychowawcze</t>
  </si>
  <si>
    <t>Domy pomocy społecznej</t>
  </si>
  <si>
    <t>Powiatowe centra pomocy rodzinie</t>
  </si>
  <si>
    <t xml:space="preserve">Wpływy z różnych dochodów </t>
  </si>
  <si>
    <t>POZOSTAŁE ZADANIA W ZAKRESIE POLITYKI SPOŁECZNEJ</t>
  </si>
  <si>
    <t>Dotacje otrzymane z funduszy celowych na realizację zadań  bieżących jednostek sektora finansów publicznych</t>
  </si>
  <si>
    <t>Państwowy Fundusz Rehabilitacji Osób Niepełnosprawnych</t>
  </si>
  <si>
    <t>Powiatowe urzędy pracy</t>
  </si>
  <si>
    <t>Dotacje celowe otrzymane z powiatu na zadania bieżące realizowane na podstawie porozumień (umów) między jednostkami samorządu terytorialnego</t>
  </si>
  <si>
    <t>EDUKACYJNA OPIEKA WYCHOWAWCZA</t>
  </si>
  <si>
    <t>Świetlice szkolne</t>
  </si>
  <si>
    <t>Dotacje celowe otrzymane  z gminy  na zadania bieżące realizowane na podstawie porozumień (umów) między j.s.t.</t>
  </si>
  <si>
    <t>Poradnie psychologiczno-pedagogiczne , w tym  poradnie specjalistyczne</t>
  </si>
  <si>
    <t>Dochody z najmu i dzierżawy  składników majątkowych Skarbu Państwa  ,jednostek samorządu terytorialnego lub innych jednostek zaliczanych do sektora finansów publicznych oraz innych umów o podobnym charakterze</t>
  </si>
  <si>
    <t>Internaty i bursy szkolne</t>
  </si>
  <si>
    <t>Domy wczasów dziecięcych</t>
  </si>
  <si>
    <t>Pomoc materialna dla uczniów</t>
  </si>
  <si>
    <t>Szkolne schroniska młodzieżowe</t>
  </si>
  <si>
    <t>Dochody z najmu i dzierżawy  składników majątkowych Skarbu Państwa ,  jednostek samorządu terytorialnego lub innych jednostek zaliczanych do sektora finansów publicznych oraz innych umów o podobnym charakterze</t>
  </si>
  <si>
    <t>GOSPODARKA KOMUNALNA I OCHRONA ŚRODOWISKA</t>
  </si>
  <si>
    <t>Ochrona gleby i wód podziemnych</t>
  </si>
  <si>
    <t>OGÓŁEM DOCHODY</t>
  </si>
  <si>
    <t>Wpływy z opłat  za zarząd, użytkowanie  i użytkowanie wieczyste  nieruchomości</t>
  </si>
  <si>
    <t xml:space="preserve">Dotacje celowe otrzymane z gminy na zadania bieżące  realizowane na podstawie  porozumień (umów)  między jst </t>
  </si>
  <si>
    <t>Dotacje celowe otrzymane z powiatu na zadania bieżące realizowane  na podstawie porozumień (umów) między j.s.t</t>
  </si>
  <si>
    <t>Dochody jednostek samorządu terytorialnego  związane z realizacją zadań  z zakresu administracji rządowej  oraz innych zadań zleconych ustawami</t>
  </si>
  <si>
    <t xml:space="preserve">R A Z E M </t>
  </si>
  <si>
    <t>Środki otrzymane od pozostałych jednostek zaliczanych do sektora finansów publicznych na realizację   zadań bieżących jednostek zaliczanych  do sektora finansów publicznych</t>
  </si>
  <si>
    <t>(w złotych)</t>
  </si>
  <si>
    <t>Dotacje celowe otrzymane z budżetu państwa  na realizację bieżących zadań własnych powiatu</t>
  </si>
  <si>
    <t>O10</t>
  </si>
  <si>
    <t>O20</t>
  </si>
  <si>
    <t>O420</t>
  </si>
  <si>
    <t>O470</t>
  </si>
  <si>
    <t>O680</t>
  </si>
  <si>
    <t>O690</t>
  </si>
  <si>
    <t>O750</t>
  </si>
  <si>
    <t>O830</t>
  </si>
  <si>
    <t>O920</t>
  </si>
  <si>
    <t>O970</t>
  </si>
  <si>
    <t>OO10</t>
  </si>
  <si>
    <t>OO20</t>
  </si>
  <si>
    <t>O1005</t>
  </si>
  <si>
    <t>O2001</t>
  </si>
  <si>
    <t xml:space="preserve"> WEDŁUG ŹRÓDEŁ I DZIAŁÓW KLASYFIKACJI BUDŻETOWEJ </t>
  </si>
  <si>
    <t>Środki na dofinansowanie włąsnych inwesycji  gmin(związków gmin)powiatów (zwiazków powiatów)samorządów województw pozyskane z innych źródeł-finasowanie  programów i projektów ze środków funduszy strukturalnych, Funduszu Spójności oraz z Sekcji Gwarancji Europejskiego Funduszu Orientacji i Gwarancji Rolnej</t>
  </si>
  <si>
    <t>Promocja jednostek samorządu terytorialnego</t>
  </si>
  <si>
    <t>Dotacje celowe otrzymane z budżetu państwa na realizację inwestycji i zakupów inwestycyjnych własnych powiatu- współfinasowanie  programów i projektów realizowanych  ze środków funduszy strukturalnych, Funduszu Spójności oraz z Sekcji Gwarancji Europejskiego Funduszu Orientacji i Gwarancji Rolnej</t>
  </si>
  <si>
    <t>Uzupełnienie subwencji ogólnej dla jednostek samorządu terytorialnego</t>
  </si>
  <si>
    <t>Srodki na uzupełnienie dochodów</t>
  </si>
  <si>
    <t>% (7:6)</t>
  </si>
  <si>
    <t>Środki na dofinansowanie włąsnych inwesycji  gmin(związków gmin)powiatów (zwiazków powiatów) samorządów województw pozyskane z innych źródeł-finasowanie  programów i projektów ze środków funduszy strukturalnych, Funduszu Spójności oraz z Sekcji Gwarancji Europejskiego Funduszu Orientacji i Gwarancji Rolnej</t>
  </si>
  <si>
    <t>Rodziny zastępcze</t>
  </si>
  <si>
    <t>Dotacje celowe otrzymane z budżetu państwa  na realizację bieżącychy zadań własnych popwiatu</t>
  </si>
  <si>
    <t>O770</t>
  </si>
  <si>
    <t>Wpłaty z tytułu odpłatnego nabycia  prawa własnosci  oeraz prawa uzytkowania  wieczystego nieruchomości</t>
  </si>
  <si>
    <t>Dotacje celowe otrzymane z budżetu państwa na realizację bieżących  zadań włąsnych powiatu</t>
  </si>
  <si>
    <t>Młodzieżowe ośrodki socjoterapii</t>
  </si>
  <si>
    <t>BEZPIECZEŃSTWO PUBLICZNE I OCHRONA PRZECIWPOŻAROWA</t>
  </si>
  <si>
    <t>Usuwanie skutków klęsk żywiołowych</t>
  </si>
  <si>
    <t xml:space="preserve">Dotacje celowe otrzymane z budżetu państwa na  realizację  bieżących zadań własnych powiatu </t>
  </si>
  <si>
    <t>Dotacje otrzymane z funduszy celowych  na realizację zadań bieżących  jednostek sektora finansó publicznych</t>
  </si>
  <si>
    <t>Dotacje celowe otrzymane z budzetu państwa na realizację inwestycji  i zakupów inwestycyjnych własnych powiatu</t>
  </si>
  <si>
    <t>Środki  na dofinansowanie własnych zadań bieżących gmin (zwiazków gmin), powiatów (zwiazków powiatów), samorządów województw,pozyskane z innych źródeł</t>
  </si>
  <si>
    <t>Dotacje celowe otrzymane z budżetu państwa na realizację  bieżących zadań włąsnych powiatu</t>
  </si>
  <si>
    <t xml:space="preserve">Dotacje celowe otrzymane z gminy na zadania bieżące realizowane na podstawie porozumień (umów) między jednostkami  samorzadu terytorialnego </t>
  </si>
  <si>
    <t>Dotacje celowe otrzymane od samorzadu wojewóztwa na zadania  bieżące realizowane na podstawie  porozumień (umów) między jednstkami samorzady terytoraialnego -finasowanie  programów i projektów ze środków funduszy strukturalnych, Funduszu Spójności oraz z Sekcji Gwarancji Europejskiego Funduszu Orientacji i Gwarancji Rolnej</t>
  </si>
  <si>
    <t>Dotacje celowe otrzymane od samorzadu wojewóztwa na zadania  bieżące realizowane na podstawie  porozumień (umów) między jednstkami samorzady terytoraialnego -współfinasowanie  programów i projektów realizowanych  ze środków funduszy strukturalnych, Funduszu Spójności oraz z Sekcji Gwarancji Europejskiego Funduszu Orientacji i Gwarancji Rolnej</t>
  </si>
  <si>
    <t>Dotacje otrzymane z funduszy celowych  na finansowanie  lub dofinansowanie  kosztów realizacji inwestycji  i zakupów inwestycyjnych  jednostek sektora finansów publicznych</t>
  </si>
  <si>
    <t>Różne rozliczenia finansowe</t>
  </si>
  <si>
    <t>Plan na 2008 rok</t>
  </si>
  <si>
    <t>Plan na 2008 rok po zmianach</t>
  </si>
  <si>
    <t>Wykonanie na 31.03.2008r</t>
  </si>
  <si>
    <t>Komisje poborowe</t>
  </si>
  <si>
    <t>Obroca cywilna</t>
  </si>
  <si>
    <t xml:space="preserve">Dotacje celowe otrzymane z gminy na inwestycje i zakupy inwestycyjne realizowane na podstawie  porozumień (umów) między jednostkami samorządu terytorialnego </t>
  </si>
  <si>
    <t xml:space="preserve">                                     DOCHODY POWIATU  WYKONANE W I KWARTALE    2008 ROKU                                      </t>
  </si>
  <si>
    <t>Środki na dofinansowanie własnych zadań bieżących gmin powiatów</t>
  </si>
  <si>
    <t>Wpływy od rodziców z tytułu odpłatności za utrzymanie dzieci (wychowanków) w placówkach opiekuńczo-wych</t>
  </si>
  <si>
    <t>Wpływy od rodziców z tytułu odpłatności za utrzymanie dzieci (wychowanków) w placówkach opiekuńczo-wych.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</si>
</sst>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"/>
    <numFmt numFmtId="171" formatCode="0.00000"/>
    <numFmt numFmtId="172" formatCode="0.0000"/>
    <numFmt numFmtId="173" formatCode="0.000"/>
    <numFmt numFmtId="174" formatCode="0.00000000"/>
    <numFmt numFmtId="175" formatCode="0.0000000"/>
  </numFmts>
  <fonts count="7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9" fontId="2" fillId="0" borderId="1" xfId="15" applyNumberFormat="1" applyFont="1" applyBorder="1" applyAlignment="1">
      <alignment horizontal="center" wrapText="1"/>
    </xf>
    <xf numFmtId="169" fontId="3" fillId="0" borderId="1" xfId="15" applyNumberFormat="1" applyFont="1" applyBorder="1" applyAlignment="1">
      <alignment horizontal="center" wrapText="1"/>
    </xf>
    <xf numFmtId="169" fontId="3" fillId="0" borderId="1" xfId="15" applyNumberFormat="1" applyFont="1" applyBorder="1" applyAlignment="1">
      <alignment wrapText="1"/>
    </xf>
    <xf numFmtId="169" fontId="2" fillId="0" borderId="1" xfId="15" applyNumberFormat="1" applyFon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4" fillId="0" borderId="0" xfId="0" applyFont="1" applyAlignment="1">
      <alignment/>
    </xf>
    <xf numFmtId="0" fontId="2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169" fontId="2" fillId="0" borderId="2" xfId="15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9" fontId="3" fillId="0" borderId="1" xfId="15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169" fontId="2" fillId="0" borderId="2" xfId="15" applyNumberFormat="1" applyFont="1" applyBorder="1" applyAlignment="1">
      <alignment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169" fontId="3" fillId="0" borderId="8" xfId="15" applyNumberFormat="1" applyFont="1" applyBorder="1" applyAlignment="1">
      <alignment wrapText="1"/>
    </xf>
    <xf numFmtId="169" fontId="3" fillId="0" borderId="9" xfId="15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169" fontId="3" fillId="0" borderId="11" xfId="15" applyNumberFormat="1" applyFont="1" applyBorder="1" applyAlignment="1">
      <alignment wrapText="1"/>
    </xf>
    <xf numFmtId="169" fontId="3" fillId="0" borderId="11" xfId="15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0" fontId="2" fillId="0" borderId="8" xfId="0" applyFont="1" applyBorder="1" applyAlignment="1">
      <alignment vertical="top" wrapText="1"/>
    </xf>
    <xf numFmtId="169" fontId="2" fillId="0" borderId="8" xfId="15" applyNumberFormat="1" applyFont="1" applyBorder="1" applyAlignment="1">
      <alignment horizontal="center" wrapText="1"/>
    </xf>
    <xf numFmtId="169" fontId="2" fillId="0" borderId="9" xfId="15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8"/>
  <sheetViews>
    <sheetView tabSelected="1" zoomScale="75" zoomScaleNormal="75" workbookViewId="0" topLeftCell="A183">
      <selection activeCell="L217" sqref="L217"/>
    </sheetView>
  </sheetViews>
  <sheetFormatPr defaultColWidth="9.140625" defaultRowHeight="12.75"/>
  <cols>
    <col min="1" max="1" width="6.7109375" style="0" customWidth="1"/>
    <col min="3" max="3" width="7.57421875" style="0" customWidth="1"/>
    <col min="4" max="4" width="55.57421875" style="0" customWidth="1"/>
    <col min="5" max="7" width="14.140625" style="0" customWidth="1"/>
    <col min="8" max="8" width="8.7109375" style="0" customWidth="1"/>
  </cols>
  <sheetData>
    <row r="1" spans="1:7" ht="12.75" customHeight="1">
      <c r="A1" s="42" t="s">
        <v>141</v>
      </c>
      <c r="B1" s="42"/>
      <c r="C1" s="42"/>
      <c r="D1" s="42"/>
      <c r="E1" s="42"/>
      <c r="F1" s="42"/>
      <c r="G1" s="42"/>
    </row>
    <row r="2" spans="1:8" ht="12.75" customHeight="1" thickBot="1">
      <c r="A2" s="42" t="s">
        <v>109</v>
      </c>
      <c r="B2" s="42"/>
      <c r="C2" s="42"/>
      <c r="D2" s="42"/>
      <c r="E2" s="42"/>
      <c r="F2" s="42"/>
      <c r="G2" s="42"/>
      <c r="H2" s="11" t="s">
        <v>93</v>
      </c>
    </row>
    <row r="3" spans="1:8" ht="45" customHeight="1" thickBot="1">
      <c r="A3" s="16" t="s">
        <v>0</v>
      </c>
      <c r="B3" s="16" t="s">
        <v>1</v>
      </c>
      <c r="C3" s="16" t="s">
        <v>2</v>
      </c>
      <c r="D3" s="16" t="s">
        <v>3</v>
      </c>
      <c r="E3" s="18" t="s">
        <v>135</v>
      </c>
      <c r="F3" s="16" t="s">
        <v>136</v>
      </c>
      <c r="G3" s="16" t="s">
        <v>137</v>
      </c>
      <c r="H3" s="20" t="s">
        <v>115</v>
      </c>
    </row>
    <row r="4" spans="1:8" ht="12.75" customHeight="1" thickBot="1">
      <c r="A4" s="17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  <c r="H4" s="17">
        <v>8</v>
      </c>
    </row>
    <row r="5" spans="1:8" ht="20.25" customHeight="1" thickBot="1">
      <c r="A5" s="33" t="s">
        <v>95</v>
      </c>
      <c r="B5" s="34"/>
      <c r="C5" s="35"/>
      <c r="D5" s="35" t="s">
        <v>4</v>
      </c>
      <c r="E5" s="36">
        <f>F6</f>
        <v>10000</v>
      </c>
      <c r="F5" s="36">
        <f>F6</f>
        <v>10000</v>
      </c>
      <c r="G5" s="37">
        <f>G6</f>
        <v>2499</v>
      </c>
      <c r="H5" s="38">
        <f>G5/F5*100</f>
        <v>24.990000000000002</v>
      </c>
    </row>
    <row r="6" spans="1:8" ht="15.75" thickBot="1">
      <c r="A6" s="12"/>
      <c r="B6" s="1" t="s">
        <v>107</v>
      </c>
      <c r="C6" s="2"/>
      <c r="D6" s="2" t="s">
        <v>5</v>
      </c>
      <c r="E6" s="8">
        <f>F7</f>
        <v>10000</v>
      </c>
      <c r="F6" s="8">
        <f>F7</f>
        <v>10000</v>
      </c>
      <c r="G6" s="5">
        <f>G7</f>
        <v>2499</v>
      </c>
      <c r="H6" s="38">
        <f aca="true" t="shared" si="0" ref="H6:H69">G6/F6*100</f>
        <v>24.990000000000002</v>
      </c>
    </row>
    <row r="7" spans="1:8" ht="48" customHeight="1" thickBot="1">
      <c r="A7" s="12"/>
      <c r="B7" s="1"/>
      <c r="C7" s="1">
        <v>2110</v>
      </c>
      <c r="D7" s="2" t="s">
        <v>6</v>
      </c>
      <c r="E7" s="8">
        <v>10000</v>
      </c>
      <c r="F7" s="8">
        <v>10000</v>
      </c>
      <c r="G7" s="5">
        <v>2499</v>
      </c>
      <c r="H7" s="38">
        <f t="shared" si="0"/>
        <v>24.990000000000002</v>
      </c>
    </row>
    <row r="8" spans="1:8" ht="15" thickBot="1">
      <c r="A8" s="13" t="s">
        <v>96</v>
      </c>
      <c r="B8" s="3"/>
      <c r="C8" s="3"/>
      <c r="D8" s="4" t="s">
        <v>7</v>
      </c>
      <c r="E8" s="7">
        <f>E9</f>
        <v>108215</v>
      </c>
      <c r="F8" s="7">
        <f>F9</f>
        <v>110920</v>
      </c>
      <c r="G8" s="6">
        <f>G9</f>
        <v>27054</v>
      </c>
      <c r="H8" s="38">
        <f t="shared" si="0"/>
        <v>24.390551749008292</v>
      </c>
    </row>
    <row r="9" spans="1:8" ht="15.75" thickBot="1">
      <c r="A9" s="12"/>
      <c r="B9" s="1" t="s">
        <v>108</v>
      </c>
      <c r="C9" s="1"/>
      <c r="D9" s="2" t="s">
        <v>8</v>
      </c>
      <c r="E9" s="8">
        <f>E11</f>
        <v>108215</v>
      </c>
      <c r="F9" s="8">
        <f>F11</f>
        <v>110920</v>
      </c>
      <c r="G9" s="5">
        <f>G11</f>
        <v>27054</v>
      </c>
      <c r="H9" s="38">
        <f t="shared" si="0"/>
        <v>24.390551749008292</v>
      </c>
    </row>
    <row r="10" spans="1:8" ht="34.5" customHeight="1" thickBot="1">
      <c r="A10" s="12"/>
      <c r="B10" s="1"/>
      <c r="C10" s="1">
        <v>2440</v>
      </c>
      <c r="D10" s="2" t="s">
        <v>9</v>
      </c>
      <c r="E10" s="8">
        <v>0</v>
      </c>
      <c r="F10" s="8">
        <v>0</v>
      </c>
      <c r="G10" s="5"/>
      <c r="H10" s="38">
        <v>0</v>
      </c>
    </row>
    <row r="11" spans="1:8" ht="45.75" customHeight="1" thickBot="1">
      <c r="A11" s="12"/>
      <c r="B11" s="1"/>
      <c r="C11" s="1">
        <v>2460</v>
      </c>
      <c r="D11" s="2" t="s">
        <v>92</v>
      </c>
      <c r="E11" s="8">
        <v>108215</v>
      </c>
      <c r="F11" s="8">
        <v>110920</v>
      </c>
      <c r="G11" s="5">
        <v>27054</v>
      </c>
      <c r="H11" s="38">
        <f t="shared" si="0"/>
        <v>24.390551749008292</v>
      </c>
    </row>
    <row r="12" spans="1:8" ht="15" thickBot="1">
      <c r="A12" s="13">
        <v>600</v>
      </c>
      <c r="B12" s="3"/>
      <c r="C12" s="3"/>
      <c r="D12" s="4" t="s">
        <v>10</v>
      </c>
      <c r="E12" s="7">
        <f>E13</f>
        <v>3079323</v>
      </c>
      <c r="F12" s="7">
        <f>F13+F17</f>
        <v>3979323</v>
      </c>
      <c r="G12" s="6">
        <f>G13</f>
        <v>349</v>
      </c>
      <c r="H12" s="38">
        <f t="shared" si="0"/>
        <v>0.008770336059676483</v>
      </c>
    </row>
    <row r="13" spans="1:8" ht="15.75" thickBot="1">
      <c r="A13" s="12"/>
      <c r="B13" s="1">
        <v>60014</v>
      </c>
      <c r="C13" s="1"/>
      <c r="D13" s="2" t="s">
        <v>11</v>
      </c>
      <c r="E13" s="8">
        <f>E14+E15+E16</f>
        <v>3079323</v>
      </c>
      <c r="F13" s="8">
        <f>F14+F15+F16</f>
        <v>3079323</v>
      </c>
      <c r="G13" s="5">
        <f>G14+G15</f>
        <v>349</v>
      </c>
      <c r="H13" s="38">
        <f t="shared" si="0"/>
        <v>0.011333660028519255</v>
      </c>
    </row>
    <row r="14" spans="1:8" ht="15.75" thickBot="1">
      <c r="A14" s="12"/>
      <c r="B14" s="1"/>
      <c r="C14" s="1" t="s">
        <v>103</v>
      </c>
      <c r="D14" s="2" t="s">
        <v>13</v>
      </c>
      <c r="E14" s="8">
        <v>500</v>
      </c>
      <c r="F14" s="8">
        <v>500</v>
      </c>
      <c r="G14" s="5">
        <v>337</v>
      </c>
      <c r="H14" s="38">
        <f t="shared" si="0"/>
        <v>67.4</v>
      </c>
    </row>
    <row r="15" spans="1:8" ht="15.75" thickBot="1">
      <c r="A15" s="12"/>
      <c r="B15" s="1"/>
      <c r="C15" s="1" t="s">
        <v>104</v>
      </c>
      <c r="D15" s="2" t="s">
        <v>14</v>
      </c>
      <c r="E15" s="8">
        <v>90</v>
      </c>
      <c r="F15" s="8">
        <v>90</v>
      </c>
      <c r="G15" s="5">
        <v>12</v>
      </c>
      <c r="H15" s="38">
        <f t="shared" si="0"/>
        <v>13.333333333333334</v>
      </c>
    </row>
    <row r="16" spans="1:8" ht="72.75" customHeight="1" thickBot="1">
      <c r="A16" s="12"/>
      <c r="B16" s="1"/>
      <c r="C16" s="1">
        <v>6298</v>
      </c>
      <c r="D16" s="2" t="s">
        <v>116</v>
      </c>
      <c r="E16" s="8">
        <v>3078733</v>
      </c>
      <c r="F16" s="8">
        <v>3078733</v>
      </c>
      <c r="G16" s="5"/>
      <c r="H16" s="38">
        <f t="shared" si="0"/>
        <v>0</v>
      </c>
    </row>
    <row r="17" spans="1:8" ht="15.75" thickBot="1">
      <c r="A17" s="12"/>
      <c r="B17" s="1">
        <v>60078</v>
      </c>
      <c r="C17" s="1"/>
      <c r="D17" s="2" t="s">
        <v>124</v>
      </c>
      <c r="E17" s="8"/>
      <c r="F17" s="8">
        <f>F18</f>
        <v>900000</v>
      </c>
      <c r="G17" s="5"/>
      <c r="H17" s="38">
        <f t="shared" si="0"/>
        <v>0</v>
      </c>
    </row>
    <row r="18" spans="1:8" ht="30.75" thickBot="1">
      <c r="A18" s="12"/>
      <c r="B18" s="1"/>
      <c r="C18" s="1">
        <v>2130</v>
      </c>
      <c r="D18" s="2" t="s">
        <v>125</v>
      </c>
      <c r="E18" s="8"/>
      <c r="F18" s="8">
        <v>900000</v>
      </c>
      <c r="G18" s="5"/>
      <c r="H18" s="38">
        <f t="shared" si="0"/>
        <v>0</v>
      </c>
    </row>
    <row r="19" spans="1:8" ht="30.75" thickBot="1">
      <c r="A19" s="12"/>
      <c r="B19" s="1"/>
      <c r="C19" s="1">
        <v>2440</v>
      </c>
      <c r="D19" s="2" t="s">
        <v>126</v>
      </c>
      <c r="E19" s="8">
        <v>0</v>
      </c>
      <c r="F19" s="8">
        <v>0</v>
      </c>
      <c r="G19" s="5"/>
      <c r="H19" s="38">
        <v>0</v>
      </c>
    </row>
    <row r="20" spans="1:8" ht="15" thickBot="1">
      <c r="A20" s="13">
        <v>630</v>
      </c>
      <c r="B20" s="3"/>
      <c r="C20" s="3"/>
      <c r="D20" s="4" t="s">
        <v>15</v>
      </c>
      <c r="E20" s="7">
        <v>0</v>
      </c>
      <c r="F20" s="7">
        <v>0</v>
      </c>
      <c r="G20" s="6">
        <f>G21</f>
        <v>45845</v>
      </c>
      <c r="H20" s="38">
        <v>0</v>
      </c>
    </row>
    <row r="21" spans="1:8" ht="15.75" thickBot="1">
      <c r="A21" s="12"/>
      <c r="B21" s="1">
        <v>63003</v>
      </c>
      <c r="C21" s="1"/>
      <c r="D21" s="2" t="s">
        <v>16</v>
      </c>
      <c r="E21" s="8">
        <v>0</v>
      </c>
      <c r="F21" s="8">
        <v>0</v>
      </c>
      <c r="G21" s="5">
        <f>G22+G24</f>
        <v>45845</v>
      </c>
      <c r="H21" s="38">
        <v>0</v>
      </c>
    </row>
    <row r="22" spans="1:8" ht="15.75" thickBot="1">
      <c r="A22" s="12"/>
      <c r="B22" s="1"/>
      <c r="C22" s="1" t="s">
        <v>104</v>
      </c>
      <c r="D22" s="2" t="s">
        <v>14</v>
      </c>
      <c r="E22" s="8">
        <v>0</v>
      </c>
      <c r="F22" s="8">
        <v>0</v>
      </c>
      <c r="G22" s="5">
        <v>1400</v>
      </c>
      <c r="H22" s="38">
        <v>0</v>
      </c>
    </row>
    <row r="23" spans="1:8" ht="30.75" thickBot="1">
      <c r="A23" s="12"/>
      <c r="B23" s="1"/>
      <c r="C23" s="1">
        <v>2139</v>
      </c>
      <c r="D23" s="2" t="s">
        <v>118</v>
      </c>
      <c r="E23" s="8">
        <v>0</v>
      </c>
      <c r="F23" s="8">
        <v>0</v>
      </c>
      <c r="G23" s="5"/>
      <c r="H23" s="38">
        <v>0</v>
      </c>
    </row>
    <row r="24" spans="1:8" ht="28.5" customHeight="1" thickBot="1">
      <c r="A24" s="12"/>
      <c r="B24" s="1"/>
      <c r="C24" s="1">
        <v>2708</v>
      </c>
      <c r="D24" s="2" t="s">
        <v>17</v>
      </c>
      <c r="E24" s="8">
        <v>0</v>
      </c>
      <c r="F24" s="8">
        <v>0</v>
      </c>
      <c r="G24" s="5">
        <v>44445</v>
      </c>
      <c r="H24" s="38">
        <v>0</v>
      </c>
    </row>
    <row r="25" spans="1:8" ht="15" thickBot="1">
      <c r="A25" s="13">
        <v>700</v>
      </c>
      <c r="B25" s="3"/>
      <c r="C25" s="3"/>
      <c r="D25" s="4" t="s">
        <v>18</v>
      </c>
      <c r="E25" s="7">
        <f>E26</f>
        <v>3318412</v>
      </c>
      <c r="F25" s="7">
        <f>F26</f>
        <v>3338241</v>
      </c>
      <c r="G25" s="6">
        <f>G26</f>
        <v>277273</v>
      </c>
      <c r="H25" s="38">
        <f t="shared" si="0"/>
        <v>8.30596113342326</v>
      </c>
    </row>
    <row r="26" spans="1:8" ht="15.75" thickBot="1">
      <c r="A26" s="12"/>
      <c r="B26" s="1">
        <v>70005</v>
      </c>
      <c r="C26" s="1"/>
      <c r="D26" s="2" t="s">
        <v>19</v>
      </c>
      <c r="E26" s="8">
        <f>E27+E29+E32+E33</f>
        <v>3318412</v>
      </c>
      <c r="F26" s="8">
        <f>F27+F29+F32+F33</f>
        <v>3338241</v>
      </c>
      <c r="G26" s="5">
        <f>SUM(G27:G33)</f>
        <v>277273</v>
      </c>
      <c r="H26" s="38">
        <f t="shared" si="0"/>
        <v>8.30596113342326</v>
      </c>
    </row>
    <row r="27" spans="1:8" ht="32.25" customHeight="1" thickBot="1">
      <c r="A27" s="12"/>
      <c r="B27" s="1"/>
      <c r="C27" s="1" t="s">
        <v>98</v>
      </c>
      <c r="D27" s="2" t="s">
        <v>20</v>
      </c>
      <c r="E27" s="8">
        <v>632</v>
      </c>
      <c r="F27" s="8">
        <v>632</v>
      </c>
      <c r="G27" s="5">
        <v>632</v>
      </c>
      <c r="H27" s="38">
        <f t="shared" si="0"/>
        <v>100</v>
      </c>
    </row>
    <row r="28" spans="1:8" ht="61.5" customHeight="1" thickBot="1">
      <c r="A28" s="12"/>
      <c r="B28" s="1"/>
      <c r="C28" s="1" t="s">
        <v>101</v>
      </c>
      <c r="D28" s="2" t="s">
        <v>21</v>
      </c>
      <c r="E28" s="5">
        <v>0</v>
      </c>
      <c r="F28" s="5">
        <v>0</v>
      </c>
      <c r="G28" s="5">
        <v>328</v>
      </c>
      <c r="H28" s="38">
        <v>0</v>
      </c>
    </row>
    <row r="29" spans="1:8" ht="31.5" customHeight="1" thickBot="1">
      <c r="A29" s="12"/>
      <c r="B29" s="1"/>
      <c r="C29" s="1" t="s">
        <v>119</v>
      </c>
      <c r="D29" s="2" t="s">
        <v>120</v>
      </c>
      <c r="E29" s="5">
        <v>3000000</v>
      </c>
      <c r="F29" s="5">
        <v>3000000</v>
      </c>
      <c r="G29" s="5"/>
      <c r="H29" s="38">
        <f t="shared" si="0"/>
        <v>0</v>
      </c>
    </row>
    <row r="30" spans="1:8" ht="13.5" customHeight="1" thickBot="1">
      <c r="A30" s="12"/>
      <c r="B30" s="1"/>
      <c r="C30" s="1" t="s">
        <v>103</v>
      </c>
      <c r="D30" s="2" t="s">
        <v>13</v>
      </c>
      <c r="E30" s="5">
        <v>0</v>
      </c>
      <c r="F30" s="5">
        <v>0</v>
      </c>
      <c r="G30" s="5"/>
      <c r="H30" s="38">
        <v>0</v>
      </c>
    </row>
    <row r="31" spans="1:8" ht="16.5" customHeight="1" thickBot="1">
      <c r="A31" s="12"/>
      <c r="B31" s="1"/>
      <c r="C31" s="1" t="s">
        <v>104</v>
      </c>
      <c r="D31" s="2" t="s">
        <v>14</v>
      </c>
      <c r="E31" s="5">
        <v>0</v>
      </c>
      <c r="F31" s="5">
        <v>0</v>
      </c>
      <c r="G31" s="5">
        <v>40</v>
      </c>
      <c r="H31" s="38">
        <v>0</v>
      </c>
    </row>
    <row r="32" spans="1:8" ht="50.25" customHeight="1" thickBot="1">
      <c r="A32" s="12"/>
      <c r="B32" s="1"/>
      <c r="C32" s="1">
        <v>2110</v>
      </c>
      <c r="D32" s="2" t="s">
        <v>6</v>
      </c>
      <c r="E32" s="5">
        <v>120000</v>
      </c>
      <c r="F32" s="5">
        <v>139829</v>
      </c>
      <c r="G32" s="5">
        <v>69829</v>
      </c>
      <c r="H32" s="38">
        <f t="shared" si="0"/>
        <v>49.93885388581768</v>
      </c>
    </row>
    <row r="33" spans="1:8" ht="44.25" customHeight="1" thickBot="1">
      <c r="A33" s="12"/>
      <c r="B33" s="1"/>
      <c r="C33" s="1">
        <v>2360</v>
      </c>
      <c r="D33" s="2" t="s">
        <v>22</v>
      </c>
      <c r="E33" s="8">
        <v>197780</v>
      </c>
      <c r="F33" s="8">
        <v>197780</v>
      </c>
      <c r="G33" s="5">
        <v>206444</v>
      </c>
      <c r="H33" s="38">
        <f t="shared" si="0"/>
        <v>104.38062493679847</v>
      </c>
    </row>
    <row r="34" spans="1:8" ht="15" thickBot="1">
      <c r="A34" s="13">
        <v>710</v>
      </c>
      <c r="B34" s="3"/>
      <c r="C34" s="3"/>
      <c r="D34" s="4" t="s">
        <v>23</v>
      </c>
      <c r="E34" s="7">
        <f>E35+E37+E39+E41</f>
        <v>483920</v>
      </c>
      <c r="F34" s="7">
        <f>F35+F37+F39+F41</f>
        <v>513920</v>
      </c>
      <c r="G34" s="6">
        <f>G35+G37+G39+G41</f>
        <v>167276</v>
      </c>
      <c r="H34" s="38">
        <f t="shared" si="0"/>
        <v>32.54903486924035</v>
      </c>
    </row>
    <row r="35" spans="1:8" ht="15.75" thickBot="1">
      <c r="A35" s="12"/>
      <c r="B35" s="1">
        <v>71012</v>
      </c>
      <c r="C35" s="1"/>
      <c r="D35" s="2" t="s">
        <v>24</v>
      </c>
      <c r="E35" s="8">
        <f>E36</f>
        <v>90000</v>
      </c>
      <c r="F35" s="8">
        <f>F36</f>
        <v>120000</v>
      </c>
      <c r="G35" s="5">
        <f>G36</f>
        <v>22500</v>
      </c>
      <c r="H35" s="38">
        <f t="shared" si="0"/>
        <v>18.75</v>
      </c>
    </row>
    <row r="36" spans="1:8" ht="45.75" customHeight="1" thickBot="1">
      <c r="A36" s="12"/>
      <c r="B36" s="1"/>
      <c r="C36" s="1">
        <v>2110</v>
      </c>
      <c r="D36" s="2" t="s">
        <v>6</v>
      </c>
      <c r="E36" s="8">
        <v>90000</v>
      </c>
      <c r="F36" s="8">
        <v>120000</v>
      </c>
      <c r="G36" s="5">
        <v>22500</v>
      </c>
      <c r="H36" s="38">
        <f t="shared" si="0"/>
        <v>18.75</v>
      </c>
    </row>
    <row r="37" spans="1:8" ht="15.75" thickBot="1">
      <c r="A37" s="12"/>
      <c r="B37" s="1">
        <v>71013</v>
      </c>
      <c r="C37" s="1"/>
      <c r="D37" s="2" t="s">
        <v>25</v>
      </c>
      <c r="E37" s="8">
        <f>E38</f>
        <v>25000</v>
      </c>
      <c r="F37" s="8">
        <f>F38</f>
        <v>25000</v>
      </c>
      <c r="G37" s="5">
        <f>G38</f>
        <v>6250</v>
      </c>
      <c r="H37" s="38">
        <f t="shared" si="0"/>
        <v>25</v>
      </c>
    </row>
    <row r="38" spans="1:8" ht="48" customHeight="1" thickBot="1">
      <c r="A38" s="12"/>
      <c r="B38" s="1"/>
      <c r="C38" s="1">
        <v>2110</v>
      </c>
      <c r="D38" s="2" t="s">
        <v>6</v>
      </c>
      <c r="E38" s="8">
        <v>25000</v>
      </c>
      <c r="F38" s="8">
        <v>25000</v>
      </c>
      <c r="G38" s="5">
        <v>6250</v>
      </c>
      <c r="H38" s="38">
        <f t="shared" si="0"/>
        <v>25</v>
      </c>
    </row>
    <row r="39" spans="1:8" ht="15.75" thickBot="1">
      <c r="A39" s="12"/>
      <c r="B39" s="1">
        <v>71014</v>
      </c>
      <c r="C39" s="1"/>
      <c r="D39" s="2" t="s">
        <v>26</v>
      </c>
      <c r="E39" s="8">
        <f>E40</f>
        <v>13980</v>
      </c>
      <c r="F39" s="8">
        <f>F40</f>
        <v>13980</v>
      </c>
      <c r="G39" s="5">
        <f>G40</f>
        <v>3495</v>
      </c>
      <c r="H39" s="38">
        <f t="shared" si="0"/>
        <v>25</v>
      </c>
    </row>
    <row r="40" spans="1:8" ht="46.5" customHeight="1" thickBot="1">
      <c r="A40" s="12"/>
      <c r="B40" s="1"/>
      <c r="C40" s="1">
        <v>2110</v>
      </c>
      <c r="D40" s="2" t="s">
        <v>6</v>
      </c>
      <c r="E40" s="8">
        <v>13980</v>
      </c>
      <c r="F40" s="8">
        <v>13980</v>
      </c>
      <c r="G40" s="5">
        <v>3495</v>
      </c>
      <c r="H40" s="38">
        <f t="shared" si="0"/>
        <v>25</v>
      </c>
    </row>
    <row r="41" spans="1:8" ht="15.75" thickBot="1">
      <c r="A41" s="12"/>
      <c r="B41" s="1">
        <v>71015</v>
      </c>
      <c r="C41" s="1"/>
      <c r="D41" s="2" t="s">
        <v>27</v>
      </c>
      <c r="E41" s="8">
        <f>E42+E43+E44+E45</f>
        <v>354940</v>
      </c>
      <c r="F41" s="8">
        <f>F42+F43+F44+F45</f>
        <v>354940</v>
      </c>
      <c r="G41" s="5">
        <f>SUM(G42:G45)</f>
        <v>135031</v>
      </c>
      <c r="H41" s="38">
        <f t="shared" si="0"/>
        <v>38.043331267256434</v>
      </c>
    </row>
    <row r="42" spans="1:8" ht="15.75" thickBot="1">
      <c r="A42" s="12"/>
      <c r="B42" s="1"/>
      <c r="C42" s="1" t="s">
        <v>103</v>
      </c>
      <c r="D42" s="2" t="s">
        <v>13</v>
      </c>
      <c r="E42" s="8">
        <v>40</v>
      </c>
      <c r="F42" s="8">
        <v>40</v>
      </c>
      <c r="G42" s="5">
        <v>13</v>
      </c>
      <c r="H42" s="38">
        <f t="shared" si="0"/>
        <v>32.5</v>
      </c>
    </row>
    <row r="43" spans="1:8" ht="15.75" thickBot="1">
      <c r="A43" s="12"/>
      <c r="B43" s="1"/>
      <c r="C43" s="1" t="s">
        <v>104</v>
      </c>
      <c r="D43" s="2" t="s">
        <v>14</v>
      </c>
      <c r="E43" s="8">
        <v>50</v>
      </c>
      <c r="F43" s="8">
        <v>50</v>
      </c>
      <c r="G43" s="5">
        <v>8</v>
      </c>
      <c r="H43" s="38">
        <f t="shared" si="0"/>
        <v>16</v>
      </c>
    </row>
    <row r="44" spans="1:8" ht="48.75" customHeight="1" thickBot="1">
      <c r="A44" s="12"/>
      <c r="B44" s="1"/>
      <c r="C44" s="1">
        <v>2110</v>
      </c>
      <c r="D44" s="2" t="s">
        <v>6</v>
      </c>
      <c r="E44" s="8">
        <v>304850</v>
      </c>
      <c r="F44" s="8">
        <v>304850</v>
      </c>
      <c r="G44" s="5">
        <v>86000</v>
      </c>
      <c r="H44" s="38">
        <f t="shared" si="0"/>
        <v>28.210595374774478</v>
      </c>
    </row>
    <row r="45" spans="1:8" ht="45.75" customHeight="1" thickBot="1">
      <c r="A45" s="12"/>
      <c r="B45" s="1"/>
      <c r="C45" s="1">
        <v>6410</v>
      </c>
      <c r="D45" s="2" t="s">
        <v>28</v>
      </c>
      <c r="E45" s="8">
        <v>50000</v>
      </c>
      <c r="F45" s="8">
        <v>50000</v>
      </c>
      <c r="G45" s="5">
        <v>49010</v>
      </c>
      <c r="H45" s="38">
        <f t="shared" si="0"/>
        <v>98.02</v>
      </c>
    </row>
    <row r="46" spans="1:8" ht="15" thickBot="1">
      <c r="A46" s="13">
        <v>750</v>
      </c>
      <c r="B46" s="3"/>
      <c r="C46" s="3"/>
      <c r="D46" s="4" t="s">
        <v>29</v>
      </c>
      <c r="E46" s="7">
        <f>E47+E49</f>
        <v>278420</v>
      </c>
      <c r="F46" s="7">
        <f>F47+F49+F56</f>
        <v>331420</v>
      </c>
      <c r="G46" s="6">
        <f>G47+G49+G56+G58</f>
        <v>188026</v>
      </c>
      <c r="H46" s="38">
        <f t="shared" si="0"/>
        <v>56.73345000301732</v>
      </c>
    </row>
    <row r="47" spans="1:8" ht="15.75" thickBot="1">
      <c r="A47" s="12"/>
      <c r="B47" s="1">
        <v>75011</v>
      </c>
      <c r="C47" s="1"/>
      <c r="D47" s="2" t="s">
        <v>30</v>
      </c>
      <c r="E47" s="8">
        <f>E48</f>
        <v>153420</v>
      </c>
      <c r="F47" s="8">
        <f>F48</f>
        <v>153420</v>
      </c>
      <c r="G47" s="5">
        <f>G48</f>
        <v>47200</v>
      </c>
      <c r="H47" s="38">
        <f t="shared" si="0"/>
        <v>30.76521965845392</v>
      </c>
    </row>
    <row r="48" spans="1:8" ht="46.5" customHeight="1" thickBot="1">
      <c r="A48" s="12"/>
      <c r="B48" s="1"/>
      <c r="C48" s="1">
        <v>2110</v>
      </c>
      <c r="D48" s="2" t="s">
        <v>6</v>
      </c>
      <c r="E48" s="8">
        <v>153420</v>
      </c>
      <c r="F48" s="8">
        <v>153420</v>
      </c>
      <c r="G48" s="5">
        <v>47200</v>
      </c>
      <c r="H48" s="38">
        <f t="shared" si="0"/>
        <v>30.76521965845392</v>
      </c>
    </row>
    <row r="49" spans="1:8" ht="15.75" thickBot="1">
      <c r="A49" s="12"/>
      <c r="B49" s="1">
        <v>75020</v>
      </c>
      <c r="C49" s="1"/>
      <c r="D49" s="2" t="s">
        <v>31</v>
      </c>
      <c r="E49" s="8">
        <f>E50+E51+E53+E54</f>
        <v>125000</v>
      </c>
      <c r="F49" s="8">
        <f>F50+F51+F53+F54</f>
        <v>125000</v>
      </c>
      <c r="G49" s="5">
        <f>SUM(G50:G55)</f>
        <v>70879</v>
      </c>
      <c r="H49" s="38">
        <f t="shared" si="0"/>
        <v>56.703199999999995</v>
      </c>
    </row>
    <row r="50" spans="1:8" ht="15.75" thickBot="1">
      <c r="A50" s="12"/>
      <c r="B50" s="1"/>
      <c r="C50" s="1" t="s">
        <v>100</v>
      </c>
      <c r="D50" s="2" t="s">
        <v>12</v>
      </c>
      <c r="E50" s="8">
        <v>5000</v>
      </c>
      <c r="F50" s="8">
        <v>5000</v>
      </c>
      <c r="G50" s="5">
        <v>748</v>
      </c>
      <c r="H50" s="38">
        <f t="shared" si="0"/>
        <v>14.96</v>
      </c>
    </row>
    <row r="51" spans="1:8" ht="47.25" customHeight="1" thickBot="1">
      <c r="A51" s="12"/>
      <c r="B51" s="1"/>
      <c r="C51" s="1" t="s">
        <v>101</v>
      </c>
      <c r="D51" s="2" t="s">
        <v>32</v>
      </c>
      <c r="E51" s="8">
        <v>100000</v>
      </c>
      <c r="F51" s="8">
        <v>100000</v>
      </c>
      <c r="G51" s="5">
        <v>36260</v>
      </c>
      <c r="H51" s="38">
        <f t="shared" si="0"/>
        <v>36.26</v>
      </c>
    </row>
    <row r="52" spans="1:8" ht="18.75" customHeight="1" thickBot="1">
      <c r="A52" s="12"/>
      <c r="B52" s="1"/>
      <c r="C52" s="1" t="s">
        <v>102</v>
      </c>
      <c r="D52" s="2" t="s">
        <v>57</v>
      </c>
      <c r="E52" s="8"/>
      <c r="F52" s="8"/>
      <c r="G52" s="5">
        <v>130</v>
      </c>
      <c r="H52" s="38">
        <v>0</v>
      </c>
    </row>
    <row r="53" spans="1:8" ht="16.5" customHeight="1" thickBot="1">
      <c r="A53" s="12"/>
      <c r="B53" s="1"/>
      <c r="C53" s="1" t="s">
        <v>103</v>
      </c>
      <c r="D53" s="2" t="s">
        <v>13</v>
      </c>
      <c r="E53" s="8">
        <v>10000</v>
      </c>
      <c r="F53" s="8">
        <v>10000</v>
      </c>
      <c r="G53" s="5">
        <v>31465</v>
      </c>
      <c r="H53" s="38">
        <f t="shared" si="0"/>
        <v>314.65000000000003</v>
      </c>
    </row>
    <row r="54" spans="1:8" ht="16.5" customHeight="1" thickBot="1">
      <c r="A54" s="12"/>
      <c r="B54" s="1"/>
      <c r="C54" s="1" t="s">
        <v>104</v>
      </c>
      <c r="D54" s="2" t="s">
        <v>14</v>
      </c>
      <c r="E54" s="8">
        <v>10000</v>
      </c>
      <c r="F54" s="8">
        <v>10000</v>
      </c>
      <c r="G54" s="5">
        <v>2276</v>
      </c>
      <c r="H54" s="38">
        <f t="shared" si="0"/>
        <v>22.759999999999998</v>
      </c>
    </row>
    <row r="55" spans="1:8" ht="48.75" customHeight="1" thickBot="1">
      <c r="A55" s="12"/>
      <c r="B55" s="1"/>
      <c r="C55" s="1">
        <v>6260</v>
      </c>
      <c r="D55" s="2" t="s">
        <v>133</v>
      </c>
      <c r="E55" s="8">
        <v>0</v>
      </c>
      <c r="F55" s="8">
        <v>0</v>
      </c>
      <c r="G55" s="5"/>
      <c r="H55" s="38">
        <v>0</v>
      </c>
    </row>
    <row r="56" spans="1:8" ht="15.75" customHeight="1" thickBot="1">
      <c r="A56" s="12"/>
      <c r="B56" s="1">
        <v>75045</v>
      </c>
      <c r="C56" s="1"/>
      <c r="D56" s="2" t="s">
        <v>138</v>
      </c>
      <c r="E56" s="8">
        <v>0</v>
      </c>
      <c r="F56" s="8">
        <f>F57</f>
        <v>53000</v>
      </c>
      <c r="G56" s="5">
        <f>G57</f>
        <v>53000</v>
      </c>
      <c r="H56" s="38">
        <f t="shared" si="0"/>
        <v>100</v>
      </c>
    </row>
    <row r="57" spans="1:8" ht="48.75" customHeight="1" thickBot="1">
      <c r="A57" s="12"/>
      <c r="B57" s="1"/>
      <c r="C57" s="1">
        <v>2110</v>
      </c>
      <c r="D57" s="2" t="s">
        <v>6</v>
      </c>
      <c r="E57" s="8">
        <v>0</v>
      </c>
      <c r="F57" s="8">
        <v>53000</v>
      </c>
      <c r="G57" s="5">
        <v>53000</v>
      </c>
      <c r="H57" s="38">
        <f t="shared" si="0"/>
        <v>100</v>
      </c>
    </row>
    <row r="58" spans="1:8" ht="15" customHeight="1" thickBot="1">
      <c r="A58" s="12"/>
      <c r="B58" s="1">
        <v>75075</v>
      </c>
      <c r="C58" s="1"/>
      <c r="D58" s="2" t="s">
        <v>111</v>
      </c>
      <c r="E58" s="8">
        <v>0</v>
      </c>
      <c r="F58" s="8">
        <v>0</v>
      </c>
      <c r="G58" s="5">
        <f>G61</f>
        <v>16947</v>
      </c>
      <c r="H58" s="38">
        <v>0</v>
      </c>
    </row>
    <row r="59" spans="1:8" ht="15" customHeight="1" thickBot="1">
      <c r="A59" s="12"/>
      <c r="B59" s="1"/>
      <c r="C59" s="1" t="s">
        <v>104</v>
      </c>
      <c r="D59" s="2" t="s">
        <v>14</v>
      </c>
      <c r="E59" s="8">
        <v>0</v>
      </c>
      <c r="F59" s="8">
        <v>0</v>
      </c>
      <c r="G59" s="5"/>
      <c r="H59" s="38">
        <v>0</v>
      </c>
    </row>
    <row r="60" spans="1:8" ht="30.75" customHeight="1" thickBot="1">
      <c r="A60" s="12"/>
      <c r="B60" s="1"/>
      <c r="C60" s="1">
        <v>2139</v>
      </c>
      <c r="D60" s="2" t="s">
        <v>121</v>
      </c>
      <c r="E60" s="8">
        <v>0</v>
      </c>
      <c r="F60" s="8">
        <v>0</v>
      </c>
      <c r="G60" s="5"/>
      <c r="H60" s="38">
        <v>0</v>
      </c>
    </row>
    <row r="61" spans="1:8" ht="33.75" customHeight="1" thickBot="1">
      <c r="A61" s="12"/>
      <c r="B61" s="1"/>
      <c r="C61" s="1">
        <v>2708</v>
      </c>
      <c r="D61" s="2" t="s">
        <v>17</v>
      </c>
      <c r="E61" s="8">
        <v>0</v>
      </c>
      <c r="F61" s="8">
        <v>0</v>
      </c>
      <c r="G61" s="5">
        <v>16947</v>
      </c>
      <c r="H61" s="38">
        <v>0</v>
      </c>
    </row>
    <row r="62" spans="1:8" ht="15" thickBot="1">
      <c r="A62" s="13">
        <v>752</v>
      </c>
      <c r="B62" s="3"/>
      <c r="C62" s="3"/>
      <c r="D62" s="4" t="s">
        <v>33</v>
      </c>
      <c r="E62" s="7">
        <f>E63</f>
        <v>900</v>
      </c>
      <c r="F62" s="7">
        <f>F63</f>
        <v>900</v>
      </c>
      <c r="G62" s="6"/>
      <c r="H62" s="38">
        <f t="shared" si="0"/>
        <v>0</v>
      </c>
    </row>
    <row r="63" spans="1:8" ht="15.75" thickBot="1">
      <c r="A63" s="12"/>
      <c r="B63" s="1">
        <v>75212</v>
      </c>
      <c r="C63" s="1"/>
      <c r="D63" s="2" t="s">
        <v>34</v>
      </c>
      <c r="E63" s="8">
        <f>E64</f>
        <v>900</v>
      </c>
      <c r="F63" s="8">
        <f>F64</f>
        <v>900</v>
      </c>
      <c r="G63" s="5"/>
      <c r="H63" s="38">
        <f t="shared" si="0"/>
        <v>0</v>
      </c>
    </row>
    <row r="64" spans="1:8" ht="46.5" customHeight="1" thickBot="1">
      <c r="A64" s="12"/>
      <c r="B64" s="1"/>
      <c r="C64" s="1">
        <v>2110</v>
      </c>
      <c r="D64" s="2" t="s">
        <v>6</v>
      </c>
      <c r="E64" s="8">
        <v>900</v>
      </c>
      <c r="F64" s="8">
        <v>900</v>
      </c>
      <c r="G64" s="5"/>
      <c r="H64" s="38">
        <f t="shared" si="0"/>
        <v>0</v>
      </c>
    </row>
    <row r="65" spans="1:8" ht="31.5" customHeight="1" thickBot="1">
      <c r="A65" s="21">
        <v>754</v>
      </c>
      <c r="B65" s="22"/>
      <c r="C65" s="22"/>
      <c r="D65" s="23" t="s">
        <v>123</v>
      </c>
      <c r="E65" s="24">
        <f>E66</f>
        <v>1000</v>
      </c>
      <c r="F65" s="24">
        <f>F66</f>
        <v>1000</v>
      </c>
      <c r="G65" s="24"/>
      <c r="H65" s="38">
        <f t="shared" si="0"/>
        <v>0</v>
      </c>
    </row>
    <row r="66" spans="1:8" ht="16.5" customHeight="1" thickBot="1">
      <c r="A66" s="12"/>
      <c r="B66" s="1">
        <v>75414</v>
      </c>
      <c r="C66" s="1"/>
      <c r="D66" s="2" t="s">
        <v>139</v>
      </c>
      <c r="E66" s="5">
        <f>E67</f>
        <v>1000</v>
      </c>
      <c r="F66" s="5">
        <f>F67</f>
        <v>1000</v>
      </c>
      <c r="G66" s="5"/>
      <c r="H66" s="38">
        <f t="shared" si="0"/>
        <v>0</v>
      </c>
    </row>
    <row r="67" spans="1:8" ht="48.75" customHeight="1" thickBot="1">
      <c r="A67" s="12"/>
      <c r="B67" s="1"/>
      <c r="C67" s="1">
        <v>2110</v>
      </c>
      <c r="D67" s="2" t="s">
        <v>6</v>
      </c>
      <c r="E67" s="5">
        <v>1000</v>
      </c>
      <c r="F67" s="5">
        <v>1000</v>
      </c>
      <c r="G67" s="5"/>
      <c r="H67" s="38">
        <f t="shared" si="0"/>
        <v>0</v>
      </c>
    </row>
    <row r="68" spans="1:8" ht="58.5" customHeight="1" thickBot="1">
      <c r="A68" s="13">
        <v>756</v>
      </c>
      <c r="B68" s="3"/>
      <c r="C68" s="3"/>
      <c r="D68" s="4" t="s">
        <v>36</v>
      </c>
      <c r="E68" s="7">
        <f>E69+E72</f>
        <v>8113852</v>
      </c>
      <c r="F68" s="7">
        <f>F69+F72</f>
        <v>8113852</v>
      </c>
      <c r="G68" s="6">
        <f>G69+G72</f>
        <v>1817517</v>
      </c>
      <c r="H68" s="38">
        <f t="shared" si="0"/>
        <v>22.400174417773457</v>
      </c>
    </row>
    <row r="69" spans="1:8" ht="33" customHeight="1" thickBot="1">
      <c r="A69" s="12"/>
      <c r="B69" s="1">
        <v>75618</v>
      </c>
      <c r="C69" s="1"/>
      <c r="D69" s="2" t="s">
        <v>37</v>
      </c>
      <c r="E69" s="8">
        <f>E70+E71</f>
        <v>1425000</v>
      </c>
      <c r="F69" s="8">
        <f>F70+F71</f>
        <v>1425000</v>
      </c>
      <c r="G69" s="5">
        <f>G70+G71</f>
        <v>415440</v>
      </c>
      <c r="H69" s="38">
        <f t="shared" si="0"/>
        <v>29.153684210526315</v>
      </c>
    </row>
    <row r="70" spans="1:8" ht="18.75" customHeight="1" thickBot="1">
      <c r="A70" s="12"/>
      <c r="B70" s="1"/>
      <c r="C70" s="1" t="s">
        <v>97</v>
      </c>
      <c r="D70" s="2" t="s">
        <v>38</v>
      </c>
      <c r="E70" s="8">
        <v>1350000</v>
      </c>
      <c r="F70" s="8">
        <v>1350000</v>
      </c>
      <c r="G70" s="5">
        <v>336946</v>
      </c>
      <c r="H70" s="38">
        <f aca="true" t="shared" si="1" ref="H70:H132">G70/F70*100</f>
        <v>24.958962962962964</v>
      </c>
    </row>
    <row r="71" spans="1:8" ht="18.75" customHeight="1" thickBot="1">
      <c r="A71" s="12"/>
      <c r="B71" s="1"/>
      <c r="C71" s="1" t="s">
        <v>100</v>
      </c>
      <c r="D71" s="2" t="s">
        <v>12</v>
      </c>
      <c r="E71" s="8">
        <v>75000</v>
      </c>
      <c r="F71" s="8">
        <v>75000</v>
      </c>
      <c r="G71" s="5">
        <v>78494</v>
      </c>
      <c r="H71" s="38">
        <f t="shared" si="1"/>
        <v>104.65866666666668</v>
      </c>
    </row>
    <row r="72" spans="1:8" ht="29.25" customHeight="1" thickBot="1">
      <c r="A72" s="12"/>
      <c r="B72" s="1">
        <v>75622</v>
      </c>
      <c r="C72" s="1"/>
      <c r="D72" s="2" t="s">
        <v>39</v>
      </c>
      <c r="E72" s="8">
        <f>E73+E74</f>
        <v>6688852</v>
      </c>
      <c r="F72" s="8">
        <f>F73+F74</f>
        <v>6688852</v>
      </c>
      <c r="G72" s="5">
        <f>G73+G74</f>
        <v>1402077</v>
      </c>
      <c r="H72" s="38">
        <f t="shared" si="1"/>
        <v>20.96139965423065</v>
      </c>
    </row>
    <row r="73" spans="1:8" ht="15.75" thickBot="1">
      <c r="A73" s="12"/>
      <c r="B73" s="1"/>
      <c r="C73" s="1" t="s">
        <v>105</v>
      </c>
      <c r="D73" s="2" t="s">
        <v>40</v>
      </c>
      <c r="E73" s="8">
        <v>6600000</v>
      </c>
      <c r="F73" s="8">
        <v>6600000</v>
      </c>
      <c r="G73" s="5">
        <v>1379336</v>
      </c>
      <c r="H73" s="38">
        <f t="shared" si="1"/>
        <v>20.8990303030303</v>
      </c>
    </row>
    <row r="74" spans="1:8" ht="15.75" thickBot="1">
      <c r="A74" s="12"/>
      <c r="B74" s="1"/>
      <c r="C74" s="1" t="s">
        <v>106</v>
      </c>
      <c r="D74" s="2" t="s">
        <v>41</v>
      </c>
      <c r="E74" s="8">
        <v>88852</v>
      </c>
      <c r="F74" s="8">
        <v>88852</v>
      </c>
      <c r="G74" s="5">
        <v>22741</v>
      </c>
      <c r="H74" s="38">
        <f t="shared" si="1"/>
        <v>25.594246612344122</v>
      </c>
    </row>
    <row r="75" spans="1:8" ht="15" thickBot="1">
      <c r="A75" s="13">
        <v>758</v>
      </c>
      <c r="B75" s="3"/>
      <c r="C75" s="3"/>
      <c r="D75" s="4" t="s">
        <v>42</v>
      </c>
      <c r="E75" s="7">
        <f>E76+E80+E84</f>
        <v>14275895</v>
      </c>
      <c r="F75" s="7">
        <f>F76+F80+F84</f>
        <v>15568895</v>
      </c>
      <c r="G75" s="6">
        <f>G76+G80+G84</f>
        <v>5508676</v>
      </c>
      <c r="H75" s="38">
        <f t="shared" si="1"/>
        <v>35.382575320856105</v>
      </c>
    </row>
    <row r="76" spans="1:8" ht="28.5" customHeight="1" thickBot="1">
      <c r="A76" s="12"/>
      <c r="B76" s="1">
        <v>75801</v>
      </c>
      <c r="C76" s="1"/>
      <c r="D76" s="2" t="s">
        <v>43</v>
      </c>
      <c r="E76" s="8">
        <f>E77</f>
        <v>10720478</v>
      </c>
      <c r="F76" s="8">
        <f>F77</f>
        <v>12007934</v>
      </c>
      <c r="G76" s="5">
        <f>G77</f>
        <v>4618435</v>
      </c>
      <c r="H76" s="38">
        <f t="shared" si="1"/>
        <v>38.461528852507016</v>
      </c>
    </row>
    <row r="77" spans="1:8" ht="15.75" thickBot="1">
      <c r="A77" s="12"/>
      <c r="B77" s="1"/>
      <c r="C77" s="1">
        <v>2920</v>
      </c>
      <c r="D77" s="2" t="s">
        <v>44</v>
      </c>
      <c r="E77" s="8">
        <v>10720478</v>
      </c>
      <c r="F77" s="8">
        <v>12007934</v>
      </c>
      <c r="G77" s="5">
        <v>4618435</v>
      </c>
      <c r="H77" s="38">
        <f t="shared" si="1"/>
        <v>38.461528852507016</v>
      </c>
    </row>
    <row r="78" spans="1:8" ht="30.75" thickBot="1">
      <c r="A78" s="12"/>
      <c r="B78" s="1">
        <v>75802</v>
      </c>
      <c r="C78" s="1"/>
      <c r="D78" s="2" t="s">
        <v>113</v>
      </c>
      <c r="E78" s="5"/>
      <c r="F78" s="5"/>
      <c r="G78" s="5"/>
      <c r="H78" s="38">
        <v>0</v>
      </c>
    </row>
    <row r="79" spans="1:8" ht="15.75" thickBot="1">
      <c r="A79" s="12"/>
      <c r="B79" s="1"/>
      <c r="C79" s="1">
        <v>2760</v>
      </c>
      <c r="D79" s="2" t="s">
        <v>114</v>
      </c>
      <c r="E79" s="5"/>
      <c r="F79" s="5"/>
      <c r="G79" s="5"/>
      <c r="H79" s="38">
        <v>0</v>
      </c>
    </row>
    <row r="80" spans="1:8" ht="15.75" thickBot="1">
      <c r="A80" s="12"/>
      <c r="B80" s="1">
        <v>75803</v>
      </c>
      <c r="C80" s="1"/>
      <c r="D80" s="2" t="s">
        <v>45</v>
      </c>
      <c r="E80" s="8">
        <f>E81</f>
        <v>2925013</v>
      </c>
      <c r="F80" s="8">
        <f>F81</f>
        <v>2925013</v>
      </c>
      <c r="G80" s="5">
        <f>G81</f>
        <v>731253</v>
      </c>
      <c r="H80" s="38">
        <f t="shared" si="1"/>
        <v>24.999991453029438</v>
      </c>
    </row>
    <row r="81" spans="1:8" ht="15.75" thickBot="1">
      <c r="A81" s="12"/>
      <c r="B81" s="1"/>
      <c r="C81" s="1">
        <v>2920</v>
      </c>
      <c r="D81" s="2" t="s">
        <v>44</v>
      </c>
      <c r="E81" s="8">
        <v>2925013</v>
      </c>
      <c r="F81" s="8">
        <v>2925013</v>
      </c>
      <c r="G81" s="5">
        <v>731253</v>
      </c>
      <c r="H81" s="38">
        <f t="shared" si="1"/>
        <v>24.999991453029438</v>
      </c>
    </row>
    <row r="82" spans="1:8" ht="15.75" thickBot="1">
      <c r="A82" s="12"/>
      <c r="B82" s="1">
        <v>75814</v>
      </c>
      <c r="C82" s="1"/>
      <c r="D82" s="2" t="s">
        <v>134</v>
      </c>
      <c r="E82" s="8"/>
      <c r="F82" s="8"/>
      <c r="G82" s="5"/>
      <c r="H82" s="38">
        <v>0</v>
      </c>
    </row>
    <row r="83" spans="1:8" ht="15.75" thickBot="1">
      <c r="A83" s="12"/>
      <c r="B83" s="1"/>
      <c r="C83" s="1" t="s">
        <v>104</v>
      </c>
      <c r="D83" s="2" t="s">
        <v>14</v>
      </c>
      <c r="E83" s="8"/>
      <c r="F83" s="8"/>
      <c r="G83" s="5"/>
      <c r="H83" s="38">
        <v>0</v>
      </c>
    </row>
    <row r="84" spans="1:8" ht="15.75" thickBot="1">
      <c r="A84" s="12"/>
      <c r="B84" s="1">
        <v>75832</v>
      </c>
      <c r="C84" s="2"/>
      <c r="D84" s="2" t="s">
        <v>46</v>
      </c>
      <c r="E84" s="8">
        <f>E85</f>
        <v>630404</v>
      </c>
      <c r="F84" s="8">
        <f>F85</f>
        <v>635948</v>
      </c>
      <c r="G84" s="5">
        <f>G85</f>
        <v>158988</v>
      </c>
      <c r="H84" s="38">
        <f t="shared" si="1"/>
        <v>25.000157245560956</v>
      </c>
    </row>
    <row r="85" spans="1:8" ht="15.75" thickBot="1">
      <c r="A85" s="12"/>
      <c r="B85" s="1"/>
      <c r="C85" s="1">
        <v>2920</v>
      </c>
      <c r="D85" s="2" t="s">
        <v>44</v>
      </c>
      <c r="E85" s="8">
        <v>630404</v>
      </c>
      <c r="F85" s="8">
        <v>635948</v>
      </c>
      <c r="G85" s="5">
        <v>158988</v>
      </c>
      <c r="H85" s="38">
        <f t="shared" si="1"/>
        <v>25.000157245560956</v>
      </c>
    </row>
    <row r="86" spans="1:8" ht="15" thickBot="1">
      <c r="A86" s="13">
        <v>801</v>
      </c>
      <c r="B86" s="3"/>
      <c r="C86" s="3"/>
      <c r="D86" s="4" t="s">
        <v>47</v>
      </c>
      <c r="E86" s="7">
        <f>E87+E90+E96+E98+E100+E106+E112+E114</f>
        <v>3581961</v>
      </c>
      <c r="F86" s="7">
        <f>F87+F90+F96+F98+F100+F106+F112+F114</f>
        <v>3341525</v>
      </c>
      <c r="G86" s="6">
        <f>G87+G90+G96+G100+G106</f>
        <v>1254780</v>
      </c>
      <c r="H86" s="38">
        <f t="shared" si="1"/>
        <v>37.5511181272024</v>
      </c>
    </row>
    <row r="87" spans="1:8" ht="15.75" thickBot="1">
      <c r="A87" s="12"/>
      <c r="B87" s="1">
        <v>80102</v>
      </c>
      <c r="C87" s="1"/>
      <c r="D87" s="2" t="s">
        <v>48</v>
      </c>
      <c r="E87" s="8">
        <f>E88+E89</f>
        <v>110</v>
      </c>
      <c r="F87" s="8">
        <f>F88+F89</f>
        <v>110</v>
      </c>
      <c r="G87" s="5">
        <f>G88+G89</f>
        <v>53</v>
      </c>
      <c r="H87" s="38">
        <f t="shared" si="1"/>
        <v>48.18181818181818</v>
      </c>
    </row>
    <row r="88" spans="1:8" ht="15.75" thickBot="1">
      <c r="A88" s="12"/>
      <c r="B88" s="1"/>
      <c r="C88" s="1" t="s">
        <v>103</v>
      </c>
      <c r="D88" s="2" t="s">
        <v>13</v>
      </c>
      <c r="E88" s="8">
        <v>50</v>
      </c>
      <c r="F88" s="8">
        <v>50</v>
      </c>
      <c r="G88" s="5">
        <v>27</v>
      </c>
      <c r="H88" s="38">
        <f t="shared" si="1"/>
        <v>54</v>
      </c>
    </row>
    <row r="89" spans="1:8" ht="15.75" thickBot="1">
      <c r="A89" s="12"/>
      <c r="B89" s="1"/>
      <c r="C89" s="1" t="s">
        <v>104</v>
      </c>
      <c r="D89" s="2" t="s">
        <v>14</v>
      </c>
      <c r="E89" s="8">
        <v>60</v>
      </c>
      <c r="F89" s="8">
        <v>60</v>
      </c>
      <c r="G89" s="5">
        <v>26</v>
      </c>
      <c r="H89" s="38">
        <f t="shared" si="1"/>
        <v>43.333333333333336</v>
      </c>
    </row>
    <row r="90" spans="1:8" ht="16.5" customHeight="1" thickBot="1">
      <c r="A90" s="12"/>
      <c r="B90" s="1">
        <v>80110</v>
      </c>
      <c r="C90" s="1"/>
      <c r="D90" s="2" t="s">
        <v>49</v>
      </c>
      <c r="E90" s="8">
        <f>E91+E92+E93+E94+E95</f>
        <v>3478558</v>
      </c>
      <c r="F90" s="8">
        <f>F91+F92+F93+F94</f>
        <v>3244807</v>
      </c>
      <c r="G90" s="5">
        <f>SUM(G91:G94)</f>
        <v>1251827</v>
      </c>
      <c r="H90" s="38">
        <f t="shared" si="1"/>
        <v>38.57939778852795</v>
      </c>
    </row>
    <row r="91" spans="1:8" ht="61.5" customHeight="1" thickBot="1">
      <c r="A91" s="12"/>
      <c r="B91" s="1"/>
      <c r="C91" s="1" t="s">
        <v>101</v>
      </c>
      <c r="D91" s="2" t="s">
        <v>50</v>
      </c>
      <c r="E91" s="8">
        <v>5210</v>
      </c>
      <c r="F91" s="8">
        <v>5210</v>
      </c>
      <c r="G91" s="5">
        <v>5838</v>
      </c>
      <c r="H91" s="38">
        <f t="shared" si="1"/>
        <v>112.05374280230328</v>
      </c>
    </row>
    <row r="92" spans="1:8" ht="15.75" thickBot="1">
      <c r="A92" s="12"/>
      <c r="B92" s="1"/>
      <c r="C92" s="1" t="s">
        <v>103</v>
      </c>
      <c r="D92" s="2" t="s">
        <v>13</v>
      </c>
      <c r="E92" s="8">
        <v>40</v>
      </c>
      <c r="F92" s="8">
        <v>40</v>
      </c>
      <c r="G92" s="5">
        <v>38</v>
      </c>
      <c r="H92" s="38">
        <f t="shared" si="1"/>
        <v>95</v>
      </c>
    </row>
    <row r="93" spans="1:8" ht="15.75" thickBot="1">
      <c r="A93" s="12"/>
      <c r="B93" s="1"/>
      <c r="C93" s="1" t="s">
        <v>104</v>
      </c>
      <c r="D93" s="2" t="s">
        <v>14</v>
      </c>
      <c r="E93" s="8">
        <v>240</v>
      </c>
      <c r="F93" s="8">
        <v>240</v>
      </c>
      <c r="G93" s="5">
        <v>61</v>
      </c>
      <c r="H93" s="38">
        <f t="shared" si="1"/>
        <v>25.416666666666664</v>
      </c>
    </row>
    <row r="94" spans="1:8" ht="29.25" customHeight="1" thickBot="1">
      <c r="A94" s="12"/>
      <c r="B94" s="1"/>
      <c r="C94" s="1">
        <v>2310</v>
      </c>
      <c r="D94" s="2" t="s">
        <v>51</v>
      </c>
      <c r="E94" s="8">
        <v>3433068</v>
      </c>
      <c r="F94" s="8">
        <v>3239317</v>
      </c>
      <c r="G94" s="5">
        <v>1245890</v>
      </c>
      <c r="H94" s="38">
        <f t="shared" si="1"/>
        <v>38.46150284149405</v>
      </c>
    </row>
    <row r="95" spans="1:8" ht="45" customHeight="1" thickBot="1">
      <c r="A95" s="12"/>
      <c r="B95" s="1"/>
      <c r="C95" s="1">
        <v>6610</v>
      </c>
      <c r="D95" s="2" t="s">
        <v>140</v>
      </c>
      <c r="E95" s="8">
        <v>40000</v>
      </c>
      <c r="F95" s="8"/>
      <c r="G95" s="5"/>
      <c r="H95" s="38">
        <v>0</v>
      </c>
    </row>
    <row r="96" spans="1:8" ht="15.75" thickBot="1">
      <c r="A96" s="12"/>
      <c r="B96" s="1">
        <v>80111</v>
      </c>
      <c r="C96" s="1"/>
      <c r="D96" s="2" t="s">
        <v>52</v>
      </c>
      <c r="E96" s="8">
        <f>E97</f>
        <v>70</v>
      </c>
      <c r="F96" s="8">
        <f>F97</f>
        <v>70</v>
      </c>
      <c r="G96" s="5">
        <f>G97</f>
        <v>22</v>
      </c>
      <c r="H96" s="38">
        <f t="shared" si="1"/>
        <v>31.428571428571427</v>
      </c>
    </row>
    <row r="97" spans="1:8" ht="15.75" thickBot="1">
      <c r="A97" s="12"/>
      <c r="B97" s="1"/>
      <c r="C97" s="1" t="s">
        <v>104</v>
      </c>
      <c r="D97" s="2" t="s">
        <v>14</v>
      </c>
      <c r="E97" s="8">
        <v>70</v>
      </c>
      <c r="F97" s="8">
        <v>70</v>
      </c>
      <c r="G97" s="5">
        <v>22</v>
      </c>
      <c r="H97" s="38">
        <f t="shared" si="1"/>
        <v>31.428571428571427</v>
      </c>
    </row>
    <row r="98" spans="1:8" ht="15.75" thickBot="1">
      <c r="A98" s="12"/>
      <c r="B98" s="1">
        <v>80113</v>
      </c>
      <c r="C98" s="1"/>
      <c r="D98" s="2" t="s">
        <v>53</v>
      </c>
      <c r="E98" s="8">
        <f>E99</f>
        <v>41950</v>
      </c>
      <c r="F98" s="8">
        <f>F99</f>
        <v>34950</v>
      </c>
      <c r="G98" s="5"/>
      <c r="H98" s="38">
        <f t="shared" si="1"/>
        <v>0</v>
      </c>
    </row>
    <row r="99" spans="1:8" ht="45.75" customHeight="1" thickBot="1">
      <c r="A99" s="12"/>
      <c r="B99" s="1"/>
      <c r="C99" s="1">
        <v>2310</v>
      </c>
      <c r="D99" s="2" t="s">
        <v>54</v>
      </c>
      <c r="E99" s="8">
        <v>41950</v>
      </c>
      <c r="F99" s="8">
        <v>34950</v>
      </c>
      <c r="G99" s="5"/>
      <c r="H99" s="38">
        <f t="shared" si="1"/>
        <v>0</v>
      </c>
    </row>
    <row r="100" spans="1:8" ht="15.75" thickBot="1">
      <c r="A100" s="12"/>
      <c r="B100" s="1">
        <v>80120</v>
      </c>
      <c r="C100" s="1"/>
      <c r="D100" s="2" t="s">
        <v>55</v>
      </c>
      <c r="E100" s="8">
        <f>E101+E102+E103+E104</f>
        <v>5340</v>
      </c>
      <c r="F100" s="8">
        <f>F101+F102+F103+F104</f>
        <v>5340</v>
      </c>
      <c r="G100" s="5">
        <f>G101+G102+G103+G104</f>
        <v>1261</v>
      </c>
      <c r="H100" s="38">
        <f t="shared" si="1"/>
        <v>23.61423220973783</v>
      </c>
    </row>
    <row r="101" spans="1:8" ht="15.75" thickBot="1">
      <c r="A101" s="12"/>
      <c r="B101" s="1"/>
      <c r="C101" s="1" t="s">
        <v>100</v>
      </c>
      <c r="D101" s="2" t="s">
        <v>12</v>
      </c>
      <c r="E101" s="8">
        <v>400</v>
      </c>
      <c r="F101" s="8">
        <v>400</v>
      </c>
      <c r="G101" s="5">
        <v>140</v>
      </c>
      <c r="H101" s="38">
        <f t="shared" si="1"/>
        <v>35</v>
      </c>
    </row>
    <row r="102" spans="1:8" ht="63" customHeight="1" thickBot="1">
      <c r="A102" s="12"/>
      <c r="B102" s="1"/>
      <c r="C102" s="1" t="s">
        <v>101</v>
      </c>
      <c r="D102" s="2" t="s">
        <v>50</v>
      </c>
      <c r="E102" s="8">
        <v>4000</v>
      </c>
      <c r="F102" s="8">
        <v>4000</v>
      </c>
      <c r="G102" s="5">
        <v>885</v>
      </c>
      <c r="H102" s="38">
        <f t="shared" si="1"/>
        <v>22.125</v>
      </c>
    </row>
    <row r="103" spans="1:8" ht="15.75" thickBot="1">
      <c r="A103" s="12"/>
      <c r="B103" s="1"/>
      <c r="C103" s="1" t="s">
        <v>103</v>
      </c>
      <c r="D103" s="2" t="s">
        <v>13</v>
      </c>
      <c r="E103" s="8">
        <v>420</v>
      </c>
      <c r="F103" s="8">
        <v>420</v>
      </c>
      <c r="G103" s="5">
        <v>145</v>
      </c>
      <c r="H103" s="38">
        <f t="shared" si="1"/>
        <v>34.523809523809526</v>
      </c>
    </row>
    <row r="104" spans="1:8" ht="15.75" thickBot="1">
      <c r="A104" s="12"/>
      <c r="B104" s="1"/>
      <c r="C104" s="1" t="s">
        <v>104</v>
      </c>
      <c r="D104" s="2" t="s">
        <v>14</v>
      </c>
      <c r="E104" s="8">
        <v>520</v>
      </c>
      <c r="F104" s="8">
        <v>520</v>
      </c>
      <c r="G104" s="5">
        <v>91</v>
      </c>
      <c r="H104" s="38">
        <f t="shared" si="1"/>
        <v>17.5</v>
      </c>
    </row>
    <row r="105" spans="1:8" ht="45.75" thickBot="1">
      <c r="A105" s="12"/>
      <c r="B105" s="1"/>
      <c r="C105" s="1">
        <v>2700</v>
      </c>
      <c r="D105" s="2" t="s">
        <v>128</v>
      </c>
      <c r="E105" s="8"/>
      <c r="F105" s="8"/>
      <c r="G105" s="5"/>
      <c r="H105" s="38">
        <v>0</v>
      </c>
    </row>
    <row r="106" spans="1:8" ht="15.75" thickBot="1">
      <c r="A106" s="12"/>
      <c r="B106" s="1">
        <v>80130</v>
      </c>
      <c r="C106" s="1"/>
      <c r="D106" s="2" t="s">
        <v>56</v>
      </c>
      <c r="E106" s="8">
        <f>E107+E108+E110+E111</f>
        <v>4390</v>
      </c>
      <c r="F106" s="8">
        <f>F107+F108+F110+F111</f>
        <v>4390</v>
      </c>
      <c r="G106" s="5">
        <f>G107+G108+G110+G111</f>
        <v>1617</v>
      </c>
      <c r="H106" s="38">
        <f t="shared" si="1"/>
        <v>36.83371298405467</v>
      </c>
    </row>
    <row r="107" spans="1:8" ht="15.75" thickBot="1">
      <c r="A107" s="12"/>
      <c r="B107" s="1"/>
      <c r="C107" s="1" t="s">
        <v>100</v>
      </c>
      <c r="D107" s="2" t="s">
        <v>12</v>
      </c>
      <c r="E107" s="8">
        <v>300</v>
      </c>
      <c r="F107" s="8">
        <v>300</v>
      </c>
      <c r="G107" s="5">
        <v>110</v>
      </c>
      <c r="H107" s="38">
        <f t="shared" si="1"/>
        <v>36.666666666666664</v>
      </c>
    </row>
    <row r="108" spans="1:8" ht="60" customHeight="1" thickBot="1">
      <c r="A108" s="12"/>
      <c r="B108" s="1"/>
      <c r="C108" s="1" t="s">
        <v>101</v>
      </c>
      <c r="D108" s="2" t="s">
        <v>50</v>
      </c>
      <c r="E108" s="8">
        <v>3500</v>
      </c>
      <c r="F108" s="8">
        <v>3500</v>
      </c>
      <c r="G108" s="5">
        <v>1000</v>
      </c>
      <c r="H108" s="38">
        <f t="shared" si="1"/>
        <v>28.57142857142857</v>
      </c>
    </row>
    <row r="109" spans="1:8" ht="15.75" thickBot="1">
      <c r="A109" s="12"/>
      <c r="B109" s="1"/>
      <c r="C109" s="1" t="s">
        <v>102</v>
      </c>
      <c r="D109" s="2" t="s">
        <v>57</v>
      </c>
      <c r="E109" s="8"/>
      <c r="F109" s="8"/>
      <c r="G109" s="5"/>
      <c r="H109" s="38">
        <v>0</v>
      </c>
    </row>
    <row r="110" spans="1:8" ht="15.75" thickBot="1">
      <c r="A110" s="12"/>
      <c r="B110" s="1"/>
      <c r="C110" s="1" t="s">
        <v>103</v>
      </c>
      <c r="D110" s="2" t="s">
        <v>13</v>
      </c>
      <c r="E110" s="8">
        <v>350</v>
      </c>
      <c r="F110" s="8">
        <v>350</v>
      </c>
      <c r="G110" s="5">
        <v>163</v>
      </c>
      <c r="H110" s="38">
        <f t="shared" si="1"/>
        <v>46.57142857142857</v>
      </c>
    </row>
    <row r="111" spans="1:8" ht="15.75" thickBot="1">
      <c r="A111" s="12"/>
      <c r="B111" s="1"/>
      <c r="C111" s="1" t="s">
        <v>104</v>
      </c>
      <c r="D111" s="2" t="s">
        <v>14</v>
      </c>
      <c r="E111" s="8">
        <v>240</v>
      </c>
      <c r="F111" s="8">
        <v>240</v>
      </c>
      <c r="G111" s="5">
        <v>344</v>
      </c>
      <c r="H111" s="38">
        <f t="shared" si="1"/>
        <v>143.33333333333334</v>
      </c>
    </row>
    <row r="112" spans="1:8" ht="15.75" thickBot="1">
      <c r="A112" s="12"/>
      <c r="B112" s="1">
        <v>80146</v>
      </c>
      <c r="C112" s="1"/>
      <c r="D112" s="2" t="s">
        <v>58</v>
      </c>
      <c r="E112" s="8">
        <f>E113</f>
        <v>18750</v>
      </c>
      <c r="F112" s="8">
        <f>F113</f>
        <v>17987</v>
      </c>
      <c r="G112" s="5"/>
      <c r="H112" s="38">
        <f t="shared" si="1"/>
        <v>0</v>
      </c>
    </row>
    <row r="113" spans="1:8" ht="30.75" customHeight="1" thickBot="1">
      <c r="A113" s="12"/>
      <c r="B113" s="1"/>
      <c r="C113" s="1">
        <v>2310</v>
      </c>
      <c r="D113" s="2" t="s">
        <v>59</v>
      </c>
      <c r="E113" s="8">
        <v>18750</v>
      </c>
      <c r="F113" s="8">
        <v>17987</v>
      </c>
      <c r="G113" s="5"/>
      <c r="H113" s="38">
        <f t="shared" si="1"/>
        <v>0</v>
      </c>
    </row>
    <row r="114" spans="1:8" ht="15.75" thickBot="1">
      <c r="A114" s="12"/>
      <c r="B114" s="1">
        <v>80195</v>
      </c>
      <c r="C114" s="1"/>
      <c r="D114" s="2" t="s">
        <v>60</v>
      </c>
      <c r="E114" s="8">
        <f>E116</f>
        <v>32793</v>
      </c>
      <c r="F114" s="8">
        <f>F116</f>
        <v>33871</v>
      </c>
      <c r="G114" s="5"/>
      <c r="H114" s="38">
        <f t="shared" si="1"/>
        <v>0</v>
      </c>
    </row>
    <row r="115" spans="1:8" ht="30.75" thickBot="1">
      <c r="A115" s="12"/>
      <c r="B115" s="1"/>
      <c r="C115" s="1">
        <v>2130</v>
      </c>
      <c r="D115" s="2" t="s">
        <v>127</v>
      </c>
      <c r="E115" s="8">
        <v>0</v>
      </c>
      <c r="F115" s="8">
        <v>0</v>
      </c>
      <c r="G115" s="5"/>
      <c r="H115" s="38">
        <v>0</v>
      </c>
    </row>
    <row r="116" spans="1:8" ht="35.25" customHeight="1" thickBot="1">
      <c r="A116" s="12"/>
      <c r="B116" s="1"/>
      <c r="C116" s="1">
        <v>2310</v>
      </c>
      <c r="D116" s="2" t="s">
        <v>59</v>
      </c>
      <c r="E116" s="8">
        <v>32793</v>
      </c>
      <c r="F116" s="8">
        <v>33871</v>
      </c>
      <c r="G116" s="5"/>
      <c r="H116" s="38">
        <f t="shared" si="1"/>
        <v>0</v>
      </c>
    </row>
    <row r="117" spans="1:8" ht="15" thickBot="1">
      <c r="A117" s="13">
        <v>851</v>
      </c>
      <c r="B117" s="3"/>
      <c r="C117" s="3"/>
      <c r="D117" s="4" t="s">
        <v>62</v>
      </c>
      <c r="E117" s="7">
        <f aca="true" t="shared" si="2" ref="E117:G118">E118</f>
        <v>1958000</v>
      </c>
      <c r="F117" s="7">
        <f t="shared" si="2"/>
        <v>1958000</v>
      </c>
      <c r="G117" s="6">
        <f t="shared" si="2"/>
        <v>430260</v>
      </c>
      <c r="H117" s="38">
        <f t="shared" si="1"/>
        <v>21.974463738508682</v>
      </c>
    </row>
    <row r="118" spans="1:8" ht="33.75" customHeight="1" thickBot="1">
      <c r="A118" s="12"/>
      <c r="B118" s="1">
        <v>85156</v>
      </c>
      <c r="C118" s="1"/>
      <c r="D118" s="2" t="s">
        <v>63</v>
      </c>
      <c r="E118" s="8">
        <f t="shared" si="2"/>
        <v>1958000</v>
      </c>
      <c r="F118" s="8">
        <f t="shared" si="2"/>
        <v>1958000</v>
      </c>
      <c r="G118" s="5">
        <f t="shared" si="2"/>
        <v>430260</v>
      </c>
      <c r="H118" s="38">
        <f t="shared" si="1"/>
        <v>21.974463738508682</v>
      </c>
    </row>
    <row r="119" spans="1:8" ht="48" customHeight="1" thickBot="1">
      <c r="A119" s="12"/>
      <c r="B119" s="1"/>
      <c r="C119" s="1">
        <v>2110</v>
      </c>
      <c r="D119" s="2" t="s">
        <v>6</v>
      </c>
      <c r="E119" s="8">
        <v>1958000</v>
      </c>
      <c r="F119" s="8">
        <v>1958000</v>
      </c>
      <c r="G119" s="5">
        <v>430260</v>
      </c>
      <c r="H119" s="38">
        <f t="shared" si="1"/>
        <v>21.974463738508682</v>
      </c>
    </row>
    <row r="120" spans="1:8" ht="15" thickBot="1">
      <c r="A120" s="13">
        <v>852</v>
      </c>
      <c r="B120" s="3"/>
      <c r="C120" s="3"/>
      <c r="D120" s="4" t="s">
        <v>64</v>
      </c>
      <c r="E120" s="7">
        <f>E121+E127+E134+E138</f>
        <v>8251652</v>
      </c>
      <c r="F120" s="7">
        <f>F121+F127+F134+F138</f>
        <v>8314281</v>
      </c>
      <c r="G120" s="6">
        <f>G121+G127+G134+G138</f>
        <v>2337086</v>
      </c>
      <c r="H120" s="38">
        <f t="shared" si="1"/>
        <v>28.109297725203174</v>
      </c>
    </row>
    <row r="121" spans="1:8" ht="15.75" thickBot="1">
      <c r="A121" s="15"/>
      <c r="B121" s="1">
        <v>85201</v>
      </c>
      <c r="C121" s="1"/>
      <c r="D121" s="2" t="s">
        <v>65</v>
      </c>
      <c r="E121" s="8">
        <f>E122+E123+E124+E126</f>
        <v>99060</v>
      </c>
      <c r="F121" s="8">
        <f>F122+F123+F124+F125+F126</f>
        <v>101460</v>
      </c>
      <c r="G121" s="5">
        <f>G122+G123+G124+G126</f>
        <v>67355</v>
      </c>
      <c r="H121" s="38">
        <f t="shared" si="1"/>
        <v>66.38576779026218</v>
      </c>
    </row>
    <row r="122" spans="1:8" ht="33" customHeight="1" thickBot="1">
      <c r="A122" s="12"/>
      <c r="B122" s="1"/>
      <c r="C122" s="1" t="s">
        <v>99</v>
      </c>
      <c r="D122" s="2" t="s">
        <v>143</v>
      </c>
      <c r="E122" s="8">
        <v>2400</v>
      </c>
      <c r="F122" s="8">
        <v>2400</v>
      </c>
      <c r="G122" s="5">
        <v>450</v>
      </c>
      <c r="H122" s="38">
        <f t="shared" si="1"/>
        <v>18.75</v>
      </c>
    </row>
    <row r="123" spans="1:8" ht="15.75" thickBot="1">
      <c r="A123" s="12"/>
      <c r="B123" s="1"/>
      <c r="C123" s="1" t="s">
        <v>103</v>
      </c>
      <c r="D123" s="2" t="s">
        <v>13</v>
      </c>
      <c r="E123" s="8">
        <v>260</v>
      </c>
      <c r="F123" s="8">
        <v>260</v>
      </c>
      <c r="G123" s="5">
        <v>83</v>
      </c>
      <c r="H123" s="38">
        <f t="shared" si="1"/>
        <v>31.92307692307692</v>
      </c>
    </row>
    <row r="124" spans="1:8" ht="15.75" thickBot="1">
      <c r="A124" s="12"/>
      <c r="B124" s="1"/>
      <c r="C124" s="1" t="s">
        <v>104</v>
      </c>
      <c r="D124" s="2" t="s">
        <v>14</v>
      </c>
      <c r="E124" s="8">
        <v>100</v>
      </c>
      <c r="F124" s="8">
        <v>100</v>
      </c>
      <c r="G124" s="5">
        <v>22</v>
      </c>
      <c r="H124" s="38">
        <f t="shared" si="1"/>
        <v>22</v>
      </c>
    </row>
    <row r="125" spans="1:8" ht="30.75" thickBot="1">
      <c r="A125" s="12"/>
      <c r="B125" s="1"/>
      <c r="C125" s="1">
        <v>2130</v>
      </c>
      <c r="D125" s="2" t="s">
        <v>127</v>
      </c>
      <c r="E125" s="8">
        <v>0</v>
      </c>
      <c r="F125" s="8">
        <v>2400</v>
      </c>
      <c r="G125" s="5"/>
      <c r="H125" s="38">
        <f t="shared" si="1"/>
        <v>0</v>
      </c>
    </row>
    <row r="126" spans="1:8" ht="45.75" thickBot="1">
      <c r="A126" s="12"/>
      <c r="B126" s="1"/>
      <c r="C126" s="1">
        <v>2320</v>
      </c>
      <c r="D126" s="2" t="s">
        <v>73</v>
      </c>
      <c r="E126" s="8">
        <v>96300</v>
      </c>
      <c r="F126" s="8">
        <v>96300</v>
      </c>
      <c r="G126" s="5">
        <v>66800</v>
      </c>
      <c r="H126" s="38">
        <f t="shared" si="1"/>
        <v>69.36656282450674</v>
      </c>
    </row>
    <row r="127" spans="1:8" ht="15.75" thickBot="1">
      <c r="A127" s="12"/>
      <c r="B127" s="1">
        <v>85202</v>
      </c>
      <c r="C127" s="1"/>
      <c r="D127" s="2" t="s">
        <v>66</v>
      </c>
      <c r="E127" s="8">
        <f>E128+E129+E130+E131+E132</f>
        <v>8046212</v>
      </c>
      <c r="F127" s="8">
        <f>F128+F129+F130+F131+F132</f>
        <v>8104441</v>
      </c>
      <c r="G127" s="5">
        <f>SUM(G128:G132)</f>
        <v>2229321</v>
      </c>
      <c r="H127" s="38">
        <f t="shared" si="1"/>
        <v>27.507399955160388</v>
      </c>
    </row>
    <row r="128" spans="1:8" ht="61.5" customHeight="1" thickBot="1">
      <c r="A128" s="12"/>
      <c r="B128" s="1"/>
      <c r="C128" s="1" t="s">
        <v>101</v>
      </c>
      <c r="D128" s="2" t="s">
        <v>21</v>
      </c>
      <c r="E128" s="8">
        <v>6400</v>
      </c>
      <c r="F128" s="8">
        <v>6400</v>
      </c>
      <c r="G128" s="5">
        <v>3474</v>
      </c>
      <c r="H128" s="38">
        <f t="shared" si="1"/>
        <v>54.28125</v>
      </c>
    </row>
    <row r="129" spans="1:8" ht="15.75" thickBot="1">
      <c r="A129" s="12"/>
      <c r="B129" s="1"/>
      <c r="C129" s="1" t="s">
        <v>102</v>
      </c>
      <c r="D129" s="2" t="s">
        <v>57</v>
      </c>
      <c r="E129" s="8">
        <v>2646600</v>
      </c>
      <c r="F129" s="8">
        <v>2693208</v>
      </c>
      <c r="G129" s="5">
        <v>726766</v>
      </c>
      <c r="H129" s="38">
        <f t="shared" si="1"/>
        <v>26.98514188284009</v>
      </c>
    </row>
    <row r="130" spans="1:8" ht="15.75" thickBot="1">
      <c r="A130" s="12"/>
      <c r="B130" s="1"/>
      <c r="C130" s="1" t="s">
        <v>103</v>
      </c>
      <c r="D130" s="2" t="s">
        <v>13</v>
      </c>
      <c r="E130" s="8">
        <v>2900</v>
      </c>
      <c r="F130" s="8">
        <v>2900</v>
      </c>
      <c r="G130" s="5">
        <v>1034</v>
      </c>
      <c r="H130" s="38">
        <f t="shared" si="1"/>
        <v>35.6551724137931</v>
      </c>
    </row>
    <row r="131" spans="1:8" ht="15.75" thickBot="1">
      <c r="A131" s="12"/>
      <c r="B131" s="1"/>
      <c r="C131" s="1" t="s">
        <v>104</v>
      </c>
      <c r="D131" s="2" t="s">
        <v>14</v>
      </c>
      <c r="E131" s="8">
        <v>850</v>
      </c>
      <c r="F131" s="8">
        <v>850</v>
      </c>
      <c r="G131" s="5">
        <v>1500</v>
      </c>
      <c r="H131" s="38">
        <f t="shared" si="1"/>
        <v>176.47058823529412</v>
      </c>
    </row>
    <row r="132" spans="1:8" ht="30" customHeight="1" thickBot="1">
      <c r="A132" s="12"/>
      <c r="B132" s="1"/>
      <c r="C132" s="1">
        <v>2130</v>
      </c>
      <c r="D132" s="2" t="s">
        <v>61</v>
      </c>
      <c r="E132" s="8">
        <v>5389462</v>
      </c>
      <c r="F132" s="8">
        <v>5401083</v>
      </c>
      <c r="G132" s="5">
        <v>1496547</v>
      </c>
      <c r="H132" s="38">
        <f t="shared" si="1"/>
        <v>27.70827628458959</v>
      </c>
    </row>
    <row r="133" spans="1:8" ht="30" customHeight="1" thickBot="1">
      <c r="A133" s="12"/>
      <c r="B133" s="1"/>
      <c r="C133" s="1">
        <v>6430</v>
      </c>
      <c r="D133" s="2" t="s">
        <v>127</v>
      </c>
      <c r="E133" s="8">
        <v>0</v>
      </c>
      <c r="F133" s="8">
        <v>0</v>
      </c>
      <c r="G133" s="5"/>
      <c r="H133" s="38">
        <v>0</v>
      </c>
    </row>
    <row r="134" spans="1:8" ht="15.75" thickBot="1">
      <c r="A134" s="12"/>
      <c r="B134" s="1">
        <v>85218</v>
      </c>
      <c r="C134" s="1"/>
      <c r="D134" s="2" t="s">
        <v>67</v>
      </c>
      <c r="E134" s="8">
        <f>E135+E136</f>
        <v>380</v>
      </c>
      <c r="F134" s="8">
        <f>F135+F136+F137</f>
        <v>2380</v>
      </c>
      <c r="G134" s="5">
        <f>G135+G136</f>
        <v>111</v>
      </c>
      <c r="H134" s="38">
        <f aca="true" t="shared" si="3" ref="H134:H197">G134/F134*100</f>
        <v>4.663865546218488</v>
      </c>
    </row>
    <row r="135" spans="1:8" ht="15.75" thickBot="1">
      <c r="A135" s="12"/>
      <c r="B135" s="1"/>
      <c r="C135" s="1" t="s">
        <v>103</v>
      </c>
      <c r="D135" s="2" t="s">
        <v>13</v>
      </c>
      <c r="E135" s="8">
        <v>300</v>
      </c>
      <c r="F135" s="8">
        <v>300</v>
      </c>
      <c r="G135" s="5">
        <v>78</v>
      </c>
      <c r="H135" s="38">
        <f t="shared" si="3"/>
        <v>26</v>
      </c>
    </row>
    <row r="136" spans="1:8" ht="15.75" thickBot="1">
      <c r="A136" s="12"/>
      <c r="B136" s="1"/>
      <c r="C136" s="1" t="s">
        <v>104</v>
      </c>
      <c r="D136" s="2" t="s">
        <v>68</v>
      </c>
      <c r="E136" s="8">
        <v>80</v>
      </c>
      <c r="F136" s="8">
        <v>80</v>
      </c>
      <c r="G136" s="5">
        <v>33</v>
      </c>
      <c r="H136" s="38">
        <f t="shared" si="3"/>
        <v>41.25</v>
      </c>
    </row>
    <row r="137" spans="1:8" ht="30.75" thickBot="1">
      <c r="A137" s="12"/>
      <c r="B137" s="1"/>
      <c r="C137" s="25">
        <v>2130</v>
      </c>
      <c r="D137" s="2" t="s">
        <v>129</v>
      </c>
      <c r="E137" s="8"/>
      <c r="F137" s="8">
        <v>2000</v>
      </c>
      <c r="G137" s="5"/>
      <c r="H137" s="38">
        <f t="shared" si="3"/>
        <v>0</v>
      </c>
    </row>
    <row r="138" spans="1:8" ht="15.75" thickBot="1">
      <c r="A138" s="12"/>
      <c r="B138" s="1">
        <v>85204</v>
      </c>
      <c r="C138" s="26"/>
      <c r="D138" s="2" t="s">
        <v>117</v>
      </c>
      <c r="E138" s="5">
        <f>E139</f>
        <v>106000</v>
      </c>
      <c r="F138" s="5">
        <f>F139</f>
        <v>106000</v>
      </c>
      <c r="G138" s="5">
        <f>G139</f>
        <v>40299</v>
      </c>
      <c r="H138" s="38">
        <f t="shared" si="3"/>
        <v>38.01792452830189</v>
      </c>
    </row>
    <row r="139" spans="1:8" ht="45.75" thickBot="1">
      <c r="A139" s="12"/>
      <c r="B139" s="1"/>
      <c r="C139" s="1">
        <v>2320</v>
      </c>
      <c r="D139" s="2" t="s">
        <v>73</v>
      </c>
      <c r="E139" s="5">
        <v>106000</v>
      </c>
      <c r="F139" s="5">
        <v>106000</v>
      </c>
      <c r="G139" s="5">
        <v>40299</v>
      </c>
      <c r="H139" s="38">
        <f t="shared" si="3"/>
        <v>38.01792452830189</v>
      </c>
    </row>
    <row r="140" spans="1:8" ht="32.25" customHeight="1" thickBot="1">
      <c r="A140" s="13">
        <v>853</v>
      </c>
      <c r="B140" s="3"/>
      <c r="C140" s="3"/>
      <c r="D140" s="4" t="s">
        <v>69</v>
      </c>
      <c r="E140" s="7">
        <f>E143</f>
        <v>1868735</v>
      </c>
      <c r="F140" s="7">
        <f>F143</f>
        <v>1868735</v>
      </c>
      <c r="G140" s="6">
        <f>G141+G143</f>
        <v>350704</v>
      </c>
      <c r="H140" s="38">
        <f t="shared" si="3"/>
        <v>18.766919868253122</v>
      </c>
    </row>
    <row r="141" spans="1:8" ht="15.75" thickBot="1">
      <c r="A141" s="12"/>
      <c r="B141" s="1">
        <v>85324</v>
      </c>
      <c r="C141" s="1"/>
      <c r="D141" s="2" t="s">
        <v>71</v>
      </c>
      <c r="E141" s="5">
        <v>0</v>
      </c>
      <c r="F141" s="5">
        <v>0</v>
      </c>
      <c r="G141" s="5">
        <f>G142</f>
        <v>1250</v>
      </c>
      <c r="H141" s="38">
        <v>0</v>
      </c>
    </row>
    <row r="142" spans="1:8" ht="15.75" thickBot="1">
      <c r="A142" s="12"/>
      <c r="B142" s="1"/>
      <c r="C142" s="1" t="s">
        <v>104</v>
      </c>
      <c r="D142" s="2" t="s">
        <v>68</v>
      </c>
      <c r="E142" s="5">
        <v>0</v>
      </c>
      <c r="F142" s="5">
        <v>0</v>
      </c>
      <c r="G142" s="5">
        <v>1250</v>
      </c>
      <c r="H142" s="38">
        <v>0</v>
      </c>
    </row>
    <row r="143" spans="1:8" ht="15.75" thickBot="1">
      <c r="A143" s="12"/>
      <c r="B143" s="1">
        <v>85333</v>
      </c>
      <c r="C143" s="1"/>
      <c r="D143" s="2" t="s">
        <v>72</v>
      </c>
      <c r="E143" s="8">
        <f>E144+E145+E146+E147</f>
        <v>1868735</v>
      </c>
      <c r="F143" s="8">
        <f>F144+F145+F146+F147</f>
        <v>1868735</v>
      </c>
      <c r="G143" s="5">
        <f>G144+G145+G146+G147</f>
        <v>349454</v>
      </c>
      <c r="H143" s="38">
        <f t="shared" si="3"/>
        <v>18.700029699235042</v>
      </c>
    </row>
    <row r="144" spans="1:8" ht="15.75" thickBot="1">
      <c r="A144" s="12"/>
      <c r="B144" s="1"/>
      <c r="C144" s="1" t="s">
        <v>103</v>
      </c>
      <c r="D144" s="2" t="s">
        <v>13</v>
      </c>
      <c r="E144" s="8">
        <v>650</v>
      </c>
      <c r="F144" s="8">
        <v>650</v>
      </c>
      <c r="G144" s="5">
        <v>133</v>
      </c>
      <c r="H144" s="38">
        <f t="shared" si="3"/>
        <v>20.46153846153846</v>
      </c>
    </row>
    <row r="145" spans="1:8" ht="15.75" thickBot="1">
      <c r="A145" s="12"/>
      <c r="B145" s="1"/>
      <c r="C145" s="1" t="s">
        <v>104</v>
      </c>
      <c r="D145" s="2" t="s">
        <v>14</v>
      </c>
      <c r="E145" s="8">
        <v>250</v>
      </c>
      <c r="F145" s="8">
        <v>250</v>
      </c>
      <c r="G145" s="5">
        <v>131</v>
      </c>
      <c r="H145" s="38">
        <f t="shared" si="3"/>
        <v>52.400000000000006</v>
      </c>
    </row>
    <row r="146" spans="1:8" ht="45.75" customHeight="1" thickBot="1">
      <c r="A146" s="12"/>
      <c r="B146" s="1"/>
      <c r="C146" s="1">
        <v>2320</v>
      </c>
      <c r="D146" s="2" t="s">
        <v>73</v>
      </c>
      <c r="E146" s="8">
        <v>1223235</v>
      </c>
      <c r="F146" s="8">
        <v>1223235</v>
      </c>
      <c r="G146" s="5">
        <v>188190</v>
      </c>
      <c r="H146" s="38">
        <f t="shared" si="3"/>
        <v>15.384615384615385</v>
      </c>
    </row>
    <row r="147" spans="1:8" ht="27.75" customHeight="1" thickBot="1">
      <c r="A147" s="12"/>
      <c r="B147" s="1"/>
      <c r="C147" s="1">
        <v>2440</v>
      </c>
      <c r="D147" s="2" t="s">
        <v>70</v>
      </c>
      <c r="E147" s="5">
        <v>644600</v>
      </c>
      <c r="F147" s="5">
        <v>644600</v>
      </c>
      <c r="G147" s="5">
        <v>161000</v>
      </c>
      <c r="H147" s="38">
        <f t="shared" si="3"/>
        <v>24.97672975488675</v>
      </c>
    </row>
    <row r="148" spans="1:8" ht="15" thickBot="1">
      <c r="A148" s="13">
        <v>854</v>
      </c>
      <c r="B148" s="3"/>
      <c r="C148" s="3"/>
      <c r="D148" s="4" t="s">
        <v>74</v>
      </c>
      <c r="E148" s="7">
        <f>E149+E154+E158+E161+E172+E177</f>
        <v>2896922</v>
      </c>
      <c r="F148" s="7">
        <f>F149+F154+F158+F161+F166+F172+F177</f>
        <v>2752308</v>
      </c>
      <c r="G148" s="6">
        <f>G149+G154+G158+G161+G172+G177</f>
        <v>676796</v>
      </c>
      <c r="H148" s="38">
        <f t="shared" si="3"/>
        <v>24.590125814407397</v>
      </c>
    </row>
    <row r="149" spans="1:8" ht="15.75" thickBot="1">
      <c r="A149" s="12"/>
      <c r="B149" s="1">
        <v>85401</v>
      </c>
      <c r="C149" s="1"/>
      <c r="D149" s="2" t="s">
        <v>75</v>
      </c>
      <c r="E149" s="8">
        <f>E150+E151+E152+E153</f>
        <v>603585</v>
      </c>
      <c r="F149" s="8">
        <f>453595</f>
        <v>453595</v>
      </c>
      <c r="G149" s="5">
        <f>G150+G151+G152</f>
        <v>145402</v>
      </c>
      <c r="H149" s="38">
        <f t="shared" si="3"/>
        <v>32.05546798355361</v>
      </c>
    </row>
    <row r="150" spans="1:8" ht="15.75" thickBot="1">
      <c r="A150" s="12"/>
      <c r="B150" s="1"/>
      <c r="C150" s="1" t="s">
        <v>102</v>
      </c>
      <c r="D150" s="2" t="s">
        <v>57</v>
      </c>
      <c r="E150" s="8">
        <v>193540</v>
      </c>
      <c r="F150" s="8">
        <v>193540</v>
      </c>
      <c r="G150" s="5">
        <v>58718</v>
      </c>
      <c r="H150" s="38">
        <f t="shared" si="3"/>
        <v>30.338948021080913</v>
      </c>
    </row>
    <row r="151" spans="1:8" ht="15.75" thickBot="1">
      <c r="A151" s="12"/>
      <c r="B151" s="1"/>
      <c r="C151" s="1" t="s">
        <v>104</v>
      </c>
      <c r="D151" s="2" t="s">
        <v>14</v>
      </c>
      <c r="E151" s="8">
        <v>10</v>
      </c>
      <c r="F151" s="8">
        <v>10</v>
      </c>
      <c r="G151" s="5">
        <v>4</v>
      </c>
      <c r="H151" s="38">
        <f t="shared" si="3"/>
        <v>40</v>
      </c>
    </row>
    <row r="152" spans="1:8" ht="32.25" customHeight="1" thickBot="1">
      <c r="A152" s="12"/>
      <c r="B152" s="1"/>
      <c r="C152" s="1">
        <v>2310</v>
      </c>
      <c r="D152" s="2" t="s">
        <v>76</v>
      </c>
      <c r="E152" s="8">
        <v>375035</v>
      </c>
      <c r="F152" s="8">
        <v>260045</v>
      </c>
      <c r="G152" s="5">
        <v>86680</v>
      </c>
      <c r="H152" s="38">
        <f t="shared" si="3"/>
        <v>33.33269241861985</v>
      </c>
    </row>
    <row r="153" spans="1:8" ht="45" customHeight="1" thickBot="1">
      <c r="A153" s="12"/>
      <c r="B153" s="1"/>
      <c r="C153" s="1">
        <v>6610</v>
      </c>
      <c r="D153" s="2" t="s">
        <v>140</v>
      </c>
      <c r="E153" s="8">
        <v>35000</v>
      </c>
      <c r="F153" s="8"/>
      <c r="G153" s="5"/>
      <c r="H153" s="38">
        <v>0</v>
      </c>
    </row>
    <row r="154" spans="1:8" ht="30.75" customHeight="1" thickBot="1">
      <c r="A154" s="12"/>
      <c r="B154" s="1">
        <v>85406</v>
      </c>
      <c r="C154" s="1"/>
      <c r="D154" s="2" t="s">
        <v>77</v>
      </c>
      <c r="E154" s="8">
        <f>E156+E157+E155</f>
        <v>1016</v>
      </c>
      <c r="F154" s="8">
        <f>F156+F157+F155</f>
        <v>1016</v>
      </c>
      <c r="G154" s="5">
        <f>G155+G156+G157</f>
        <v>461</v>
      </c>
      <c r="H154" s="38">
        <f t="shared" si="3"/>
        <v>45.374015748031496</v>
      </c>
    </row>
    <row r="155" spans="1:8" ht="63" customHeight="1" thickBot="1">
      <c r="A155" s="12"/>
      <c r="B155" s="1"/>
      <c r="C155" s="1" t="s">
        <v>101</v>
      </c>
      <c r="D155" s="2" t="s">
        <v>78</v>
      </c>
      <c r="E155" s="8">
        <v>776</v>
      </c>
      <c r="F155" s="8">
        <v>776</v>
      </c>
      <c r="G155" s="5">
        <v>194</v>
      </c>
      <c r="H155" s="38">
        <f t="shared" si="3"/>
        <v>25</v>
      </c>
    </row>
    <row r="156" spans="1:8" ht="15.75" thickBot="1">
      <c r="A156" s="12"/>
      <c r="B156" s="1"/>
      <c r="C156" s="1" t="s">
        <v>103</v>
      </c>
      <c r="D156" s="2" t="s">
        <v>13</v>
      </c>
      <c r="E156" s="8">
        <v>110</v>
      </c>
      <c r="F156" s="8">
        <v>110</v>
      </c>
      <c r="G156" s="5">
        <v>43</v>
      </c>
      <c r="H156" s="38">
        <f t="shared" si="3"/>
        <v>39.09090909090909</v>
      </c>
    </row>
    <row r="157" spans="1:8" ht="15.75" thickBot="1">
      <c r="A157" s="12"/>
      <c r="B157" s="1"/>
      <c r="C157" s="1" t="s">
        <v>104</v>
      </c>
      <c r="D157" s="2" t="s">
        <v>14</v>
      </c>
      <c r="E157" s="8">
        <v>130</v>
      </c>
      <c r="F157" s="8">
        <v>130</v>
      </c>
      <c r="G157" s="5">
        <v>224</v>
      </c>
      <c r="H157" s="38">
        <f t="shared" si="3"/>
        <v>172.30769230769232</v>
      </c>
    </row>
    <row r="158" spans="1:8" ht="15.75" thickBot="1">
      <c r="A158" s="12"/>
      <c r="B158" s="1">
        <v>85410</v>
      </c>
      <c r="C158" s="1"/>
      <c r="D158" s="2" t="s">
        <v>79</v>
      </c>
      <c r="E158" s="8">
        <f>E159+E160</f>
        <v>30735</v>
      </c>
      <c r="F158" s="8">
        <f>F159+F160</f>
        <v>30735</v>
      </c>
      <c r="G158" s="5">
        <f>G160+G159</f>
        <v>6155</v>
      </c>
      <c r="H158" s="38">
        <f t="shared" si="3"/>
        <v>20.0260289572149</v>
      </c>
    </row>
    <row r="159" spans="1:8" ht="15.75" thickBot="1">
      <c r="A159" s="12"/>
      <c r="B159" s="1"/>
      <c r="C159" s="1" t="s">
        <v>102</v>
      </c>
      <c r="D159" s="2" t="s">
        <v>57</v>
      </c>
      <c r="E159" s="8">
        <v>30725</v>
      </c>
      <c r="F159" s="8">
        <v>30725</v>
      </c>
      <c r="G159" s="5">
        <v>6150</v>
      </c>
      <c r="H159" s="38">
        <f t="shared" si="3"/>
        <v>20.01627339300244</v>
      </c>
    </row>
    <row r="160" spans="1:8" ht="15.75" thickBot="1">
      <c r="A160" s="12"/>
      <c r="B160" s="1"/>
      <c r="C160" s="1" t="s">
        <v>104</v>
      </c>
      <c r="D160" s="2" t="s">
        <v>14</v>
      </c>
      <c r="E160" s="8">
        <v>10</v>
      </c>
      <c r="F160" s="8">
        <v>10</v>
      </c>
      <c r="G160" s="5">
        <v>5</v>
      </c>
      <c r="H160" s="38">
        <f t="shared" si="3"/>
        <v>50</v>
      </c>
    </row>
    <row r="161" spans="1:8" ht="15.75" thickBot="1">
      <c r="A161" s="12"/>
      <c r="B161" s="1">
        <v>85411</v>
      </c>
      <c r="C161" s="1"/>
      <c r="D161" s="2" t="s">
        <v>80</v>
      </c>
      <c r="E161" s="8">
        <f>E162+E163+E164+E165</f>
        <v>1122513</v>
      </c>
      <c r="F161" s="8">
        <f>F162+F163+F164+F165</f>
        <v>1122513</v>
      </c>
      <c r="G161" s="5">
        <f>G162+G163+G164+G165</f>
        <v>369696</v>
      </c>
      <c r="H161" s="38">
        <f t="shared" si="3"/>
        <v>32.934674253215775</v>
      </c>
    </row>
    <row r="162" spans="1:8" ht="62.25" customHeight="1" thickBot="1">
      <c r="A162" s="12"/>
      <c r="B162" s="1"/>
      <c r="C162" s="1" t="s">
        <v>101</v>
      </c>
      <c r="D162" s="2" t="s">
        <v>78</v>
      </c>
      <c r="E162" s="8">
        <v>6763</v>
      </c>
      <c r="F162" s="8">
        <v>6763</v>
      </c>
      <c r="G162" s="5">
        <v>2866</v>
      </c>
      <c r="H162" s="38">
        <f t="shared" si="3"/>
        <v>42.37764305781458</v>
      </c>
    </row>
    <row r="163" spans="1:8" ht="15.75" thickBot="1">
      <c r="A163" s="12"/>
      <c r="B163" s="1"/>
      <c r="C163" s="1" t="s">
        <v>102</v>
      </c>
      <c r="D163" s="2" t="s">
        <v>57</v>
      </c>
      <c r="E163" s="8">
        <v>1115000</v>
      </c>
      <c r="F163" s="8">
        <v>1115000</v>
      </c>
      <c r="G163" s="5">
        <v>366653</v>
      </c>
      <c r="H163" s="38">
        <f t="shared" si="3"/>
        <v>32.883677130044845</v>
      </c>
    </row>
    <row r="164" spans="1:8" ht="15.75" thickBot="1">
      <c r="A164" s="12"/>
      <c r="B164" s="1"/>
      <c r="C164" s="1" t="s">
        <v>103</v>
      </c>
      <c r="D164" s="2" t="s">
        <v>13</v>
      </c>
      <c r="E164" s="8">
        <v>500</v>
      </c>
      <c r="F164" s="8">
        <v>500</v>
      </c>
      <c r="G164" s="5">
        <v>142</v>
      </c>
      <c r="H164" s="38">
        <f t="shared" si="3"/>
        <v>28.4</v>
      </c>
    </row>
    <row r="165" spans="1:8" ht="15.75" thickBot="1">
      <c r="A165" s="12"/>
      <c r="B165" s="1"/>
      <c r="C165" s="1" t="s">
        <v>104</v>
      </c>
      <c r="D165" s="2" t="s">
        <v>14</v>
      </c>
      <c r="E165" s="8">
        <v>250</v>
      </c>
      <c r="F165" s="8">
        <v>250</v>
      </c>
      <c r="G165" s="5">
        <v>35</v>
      </c>
      <c r="H165" s="38">
        <f t="shared" si="3"/>
        <v>14.000000000000002</v>
      </c>
    </row>
    <row r="166" spans="1:8" ht="15.75" thickBot="1">
      <c r="A166" s="12"/>
      <c r="B166" s="1">
        <v>85415</v>
      </c>
      <c r="C166" s="1"/>
      <c r="D166" s="2" t="s">
        <v>81</v>
      </c>
      <c r="E166" s="5">
        <v>0</v>
      </c>
      <c r="F166" s="5">
        <f>F169</f>
        <v>5376</v>
      </c>
      <c r="G166" s="5"/>
      <c r="H166" s="38">
        <f t="shared" si="3"/>
        <v>0</v>
      </c>
    </row>
    <row r="167" spans="1:8" ht="15.75" thickBot="1">
      <c r="A167" s="12"/>
      <c r="B167" s="1"/>
      <c r="C167" s="1" t="s">
        <v>103</v>
      </c>
      <c r="D167" s="2" t="s">
        <v>13</v>
      </c>
      <c r="E167" s="5">
        <v>0</v>
      </c>
      <c r="F167" s="5">
        <v>0</v>
      </c>
      <c r="G167" s="5">
        <v>0</v>
      </c>
      <c r="H167" s="38">
        <v>0</v>
      </c>
    </row>
    <row r="168" spans="1:8" ht="34.5" customHeight="1" thickBot="1">
      <c r="A168" s="12"/>
      <c r="B168" s="1"/>
      <c r="C168" s="1">
        <v>2130</v>
      </c>
      <c r="D168" s="2" t="s">
        <v>129</v>
      </c>
      <c r="E168" s="5">
        <v>0</v>
      </c>
      <c r="F168" s="5">
        <v>0</v>
      </c>
      <c r="G168" s="5">
        <v>0</v>
      </c>
      <c r="H168" s="38">
        <v>0</v>
      </c>
    </row>
    <row r="169" spans="1:8" ht="45" customHeight="1" thickBot="1">
      <c r="A169" s="12"/>
      <c r="B169" s="1"/>
      <c r="C169" s="1">
        <v>2310</v>
      </c>
      <c r="D169" s="2" t="s">
        <v>130</v>
      </c>
      <c r="E169" s="5">
        <v>0</v>
      </c>
      <c r="F169" s="5">
        <v>5376</v>
      </c>
      <c r="G169" s="5">
        <v>0</v>
      </c>
      <c r="H169" s="38">
        <f t="shared" si="3"/>
        <v>0</v>
      </c>
    </row>
    <row r="170" spans="1:8" ht="91.5" customHeight="1" thickBot="1">
      <c r="A170" s="12"/>
      <c r="B170" s="1"/>
      <c r="C170" s="1">
        <v>2338</v>
      </c>
      <c r="D170" s="2" t="s">
        <v>131</v>
      </c>
      <c r="E170" s="5">
        <v>0</v>
      </c>
      <c r="F170" s="5">
        <v>0</v>
      </c>
      <c r="G170" s="5">
        <v>0</v>
      </c>
      <c r="H170" s="38">
        <v>0</v>
      </c>
    </row>
    <row r="171" spans="1:8" ht="103.5" customHeight="1" thickBot="1">
      <c r="A171" s="12"/>
      <c r="B171" s="1"/>
      <c r="C171" s="1">
        <v>2339</v>
      </c>
      <c r="D171" s="2" t="s">
        <v>132</v>
      </c>
      <c r="E171" s="5">
        <v>0</v>
      </c>
      <c r="F171" s="5">
        <v>0</v>
      </c>
      <c r="G171" s="5">
        <v>0</v>
      </c>
      <c r="H171" s="38">
        <v>0</v>
      </c>
    </row>
    <row r="172" spans="1:8" ht="15.75" thickBot="1">
      <c r="A172" s="12"/>
      <c r="B172" s="1">
        <v>85417</v>
      </c>
      <c r="C172" s="1"/>
      <c r="D172" s="2" t="s">
        <v>82</v>
      </c>
      <c r="E172" s="8">
        <f>E173+E174+E175+E176</f>
        <v>394560</v>
      </c>
      <c r="F172" s="8">
        <f>F173+F174+F175+F176</f>
        <v>394560</v>
      </c>
      <c r="G172" s="5">
        <f>G173+G174+G175+G176</f>
        <v>100013</v>
      </c>
      <c r="H172" s="38">
        <f t="shared" si="3"/>
        <v>25.347982562854828</v>
      </c>
    </row>
    <row r="173" spans="1:8" ht="61.5" customHeight="1" thickBot="1">
      <c r="A173" s="12"/>
      <c r="B173" s="1"/>
      <c r="C173" s="1" t="s">
        <v>101</v>
      </c>
      <c r="D173" s="2" t="s">
        <v>83</v>
      </c>
      <c r="E173" s="8">
        <v>12960</v>
      </c>
      <c r="F173" s="8">
        <v>12960</v>
      </c>
      <c r="G173" s="5">
        <v>2485</v>
      </c>
      <c r="H173" s="38">
        <f t="shared" si="3"/>
        <v>19.174382716049383</v>
      </c>
    </row>
    <row r="174" spans="1:8" ht="15.75" thickBot="1">
      <c r="A174" s="12"/>
      <c r="B174" s="1"/>
      <c r="C174" s="1" t="s">
        <v>102</v>
      </c>
      <c r="D174" s="2" t="s">
        <v>57</v>
      </c>
      <c r="E174" s="8">
        <v>375000</v>
      </c>
      <c r="F174" s="8">
        <v>375000</v>
      </c>
      <c r="G174" s="5">
        <v>93383</v>
      </c>
      <c r="H174" s="38">
        <f t="shared" si="3"/>
        <v>24.902133333333335</v>
      </c>
    </row>
    <row r="175" spans="1:8" ht="15.75" thickBot="1">
      <c r="A175" s="12"/>
      <c r="B175" s="1"/>
      <c r="C175" s="1" t="s">
        <v>103</v>
      </c>
      <c r="D175" s="2" t="s">
        <v>13</v>
      </c>
      <c r="E175" s="8">
        <v>1100</v>
      </c>
      <c r="F175" s="8">
        <v>1100</v>
      </c>
      <c r="G175" s="5">
        <v>216</v>
      </c>
      <c r="H175" s="38">
        <f t="shared" si="3"/>
        <v>19.636363636363637</v>
      </c>
    </row>
    <row r="176" spans="1:8" ht="15.75" thickBot="1">
      <c r="A176" s="12"/>
      <c r="B176" s="1"/>
      <c r="C176" s="1" t="s">
        <v>104</v>
      </c>
      <c r="D176" s="2" t="s">
        <v>14</v>
      </c>
      <c r="E176" s="8">
        <v>5500</v>
      </c>
      <c r="F176" s="8">
        <v>5500</v>
      </c>
      <c r="G176" s="5">
        <v>3929</v>
      </c>
      <c r="H176" s="38">
        <f t="shared" si="3"/>
        <v>71.43636363636364</v>
      </c>
    </row>
    <row r="177" spans="1:8" ht="15.75" thickBot="1">
      <c r="A177" s="12"/>
      <c r="B177" s="1">
        <v>85421</v>
      </c>
      <c r="C177" s="1"/>
      <c r="D177" s="2" t="s">
        <v>122</v>
      </c>
      <c r="E177" s="8">
        <f>E178+E179+E180+E181+E182+E183</f>
        <v>744513</v>
      </c>
      <c r="F177" s="8">
        <f>F178+F179+F180+F181+F182+F183</f>
        <v>744513</v>
      </c>
      <c r="G177" s="5">
        <f>G178+G179+G180+G181</f>
        <v>55069</v>
      </c>
      <c r="H177" s="38">
        <f t="shared" si="3"/>
        <v>7.396647204279845</v>
      </c>
    </row>
    <row r="178" spans="1:8" ht="60.75" thickBot="1">
      <c r="A178" s="12"/>
      <c r="B178" s="1"/>
      <c r="C178" s="1" t="s">
        <v>101</v>
      </c>
      <c r="D178" s="2" t="s">
        <v>83</v>
      </c>
      <c r="E178" s="8">
        <v>10000</v>
      </c>
      <c r="F178" s="8">
        <v>10000</v>
      </c>
      <c r="G178" s="5">
        <v>2313</v>
      </c>
      <c r="H178" s="38">
        <f t="shared" si="3"/>
        <v>23.13</v>
      </c>
    </row>
    <row r="179" spans="1:8" ht="15.75" thickBot="1">
      <c r="A179" s="12"/>
      <c r="B179" s="1"/>
      <c r="C179" s="1" t="s">
        <v>102</v>
      </c>
      <c r="D179" s="2" t="s">
        <v>57</v>
      </c>
      <c r="E179" s="8">
        <v>180000</v>
      </c>
      <c r="F179" s="8">
        <v>180000</v>
      </c>
      <c r="G179" s="5">
        <v>52372</v>
      </c>
      <c r="H179" s="38">
        <f t="shared" si="3"/>
        <v>29.095555555555556</v>
      </c>
    </row>
    <row r="180" spans="1:8" ht="15.75" thickBot="1">
      <c r="A180" s="12"/>
      <c r="B180" s="1"/>
      <c r="C180" s="1" t="s">
        <v>103</v>
      </c>
      <c r="D180" s="2" t="s">
        <v>13</v>
      </c>
      <c r="E180" s="8">
        <v>800</v>
      </c>
      <c r="F180" s="8">
        <v>800</v>
      </c>
      <c r="G180" s="5">
        <v>330</v>
      </c>
      <c r="H180" s="38">
        <f t="shared" si="3"/>
        <v>41.25</v>
      </c>
    </row>
    <row r="181" spans="1:8" ht="15.75" thickBot="1">
      <c r="A181" s="12"/>
      <c r="B181" s="1"/>
      <c r="C181" s="1" t="s">
        <v>104</v>
      </c>
      <c r="D181" s="2" t="s">
        <v>14</v>
      </c>
      <c r="E181" s="8">
        <v>300</v>
      </c>
      <c r="F181" s="8">
        <v>300</v>
      </c>
      <c r="G181" s="5">
        <v>54</v>
      </c>
      <c r="H181" s="38">
        <f t="shared" si="3"/>
        <v>18</v>
      </c>
    </row>
    <row r="182" spans="1:8" ht="90.75" thickBot="1">
      <c r="A182" s="12"/>
      <c r="B182" s="1"/>
      <c r="C182" s="1">
        <v>6298</v>
      </c>
      <c r="D182" s="2" t="s">
        <v>116</v>
      </c>
      <c r="E182" s="8">
        <v>488306</v>
      </c>
      <c r="F182" s="8">
        <v>488306</v>
      </c>
      <c r="G182" s="5">
        <v>0</v>
      </c>
      <c r="H182" s="38">
        <f t="shared" si="3"/>
        <v>0</v>
      </c>
    </row>
    <row r="183" spans="1:8" ht="90.75" thickBot="1">
      <c r="A183" s="12"/>
      <c r="B183" s="1"/>
      <c r="C183" s="1">
        <v>6439</v>
      </c>
      <c r="D183" s="10" t="s">
        <v>112</v>
      </c>
      <c r="E183" s="8">
        <v>65107</v>
      </c>
      <c r="F183" s="8">
        <v>65107</v>
      </c>
      <c r="G183" s="5">
        <v>0</v>
      </c>
      <c r="H183" s="38">
        <f t="shared" si="3"/>
        <v>0</v>
      </c>
    </row>
    <row r="184" spans="1:8" ht="28.5" customHeight="1" thickBot="1">
      <c r="A184" s="13">
        <v>900</v>
      </c>
      <c r="B184" s="3"/>
      <c r="C184" s="3"/>
      <c r="D184" s="4" t="s">
        <v>84</v>
      </c>
      <c r="E184" s="6">
        <f>E185</f>
        <v>70873</v>
      </c>
      <c r="F184" s="6">
        <f>F185</f>
        <v>70873</v>
      </c>
      <c r="G184" s="5">
        <v>0</v>
      </c>
      <c r="H184" s="38">
        <f t="shared" si="3"/>
        <v>0</v>
      </c>
    </row>
    <row r="185" spans="1:8" ht="15.75" thickBot="1">
      <c r="A185" s="12"/>
      <c r="B185" s="1">
        <v>90006</v>
      </c>
      <c r="C185" s="1"/>
      <c r="D185" s="2" t="s">
        <v>85</v>
      </c>
      <c r="E185" s="5">
        <f>E186</f>
        <v>70873</v>
      </c>
      <c r="F185" s="5">
        <f>F186</f>
        <v>70873</v>
      </c>
      <c r="G185" s="5">
        <v>0</v>
      </c>
      <c r="H185" s="38">
        <f t="shared" si="3"/>
        <v>0</v>
      </c>
    </row>
    <row r="186" spans="1:8" ht="32.25" customHeight="1" thickBot="1">
      <c r="A186" s="12"/>
      <c r="B186" s="1"/>
      <c r="C186" s="1">
        <v>2440</v>
      </c>
      <c r="D186" s="2" t="s">
        <v>70</v>
      </c>
      <c r="E186" s="5">
        <v>70873</v>
      </c>
      <c r="F186" s="5">
        <v>70873</v>
      </c>
      <c r="G186" s="5">
        <v>0</v>
      </c>
      <c r="H186" s="38">
        <f t="shared" si="3"/>
        <v>0</v>
      </c>
    </row>
    <row r="187" spans="1:8" ht="15" thickBot="1">
      <c r="A187" s="13"/>
      <c r="B187" s="3"/>
      <c r="C187" s="3"/>
      <c r="D187" s="4" t="s">
        <v>86</v>
      </c>
      <c r="E187" s="7">
        <f>E5+E8+E12+E25+E34+E46+E62+E65+E68+E75+E86+E117+E120+E140+E148+E184</f>
        <v>48298080</v>
      </c>
      <c r="F187" s="7">
        <f>F5+F8+F12+F25+F34+F46+F62+F65+F68+F75+F117+F140+F148+F184+F120+F86</f>
        <v>50274193</v>
      </c>
      <c r="G187" s="6">
        <f>G5+G8+G12+G20+G25+G34+G46+G68+G75+G86+G117+G140+G148+G120</f>
        <v>13084141</v>
      </c>
      <c r="H187" s="38">
        <f t="shared" si="3"/>
        <v>26.025561464507245</v>
      </c>
    </row>
    <row r="188" spans="1:8" ht="15.75" thickBot="1">
      <c r="A188" s="12"/>
      <c r="B188" s="1"/>
      <c r="C188" s="1" t="s">
        <v>105</v>
      </c>
      <c r="D188" s="2" t="s">
        <v>40</v>
      </c>
      <c r="E188" s="8">
        <v>6600000</v>
      </c>
      <c r="F188" s="8">
        <v>6600000</v>
      </c>
      <c r="G188" s="5">
        <v>1379336</v>
      </c>
      <c r="H188" s="38">
        <f t="shared" si="3"/>
        <v>20.8990303030303</v>
      </c>
    </row>
    <row r="189" spans="1:8" ht="15.75" thickBot="1">
      <c r="A189" s="12"/>
      <c r="B189" s="1"/>
      <c r="C189" s="1" t="s">
        <v>106</v>
      </c>
      <c r="D189" s="2" t="s">
        <v>41</v>
      </c>
      <c r="E189" s="8">
        <v>88852</v>
      </c>
      <c r="F189" s="8">
        <v>88852</v>
      </c>
      <c r="G189" s="5">
        <v>22741</v>
      </c>
      <c r="H189" s="38">
        <f t="shared" si="3"/>
        <v>25.594246612344122</v>
      </c>
    </row>
    <row r="190" spans="1:8" ht="15.75" thickBot="1">
      <c r="A190" s="12"/>
      <c r="B190" s="1"/>
      <c r="C190" s="1" t="s">
        <v>97</v>
      </c>
      <c r="D190" s="2" t="s">
        <v>38</v>
      </c>
      <c r="E190" s="8">
        <v>1350000</v>
      </c>
      <c r="F190" s="8">
        <v>1350000</v>
      </c>
      <c r="G190" s="5">
        <v>336946</v>
      </c>
      <c r="H190" s="38">
        <f t="shared" si="3"/>
        <v>24.958962962962964</v>
      </c>
    </row>
    <row r="191" spans="1:8" ht="30" customHeight="1" thickBot="1">
      <c r="A191" s="12"/>
      <c r="B191" s="1"/>
      <c r="C191" s="1" t="s">
        <v>98</v>
      </c>
      <c r="D191" s="2" t="s">
        <v>87</v>
      </c>
      <c r="E191" s="8">
        <v>632</v>
      </c>
      <c r="F191" s="8">
        <v>632</v>
      </c>
      <c r="G191" s="5">
        <v>632</v>
      </c>
      <c r="H191" s="38">
        <f t="shared" si="3"/>
        <v>100</v>
      </c>
    </row>
    <row r="192" spans="1:8" ht="31.5" customHeight="1" thickBot="1">
      <c r="A192" s="12"/>
      <c r="B192" s="1"/>
      <c r="C192" s="1" t="s">
        <v>99</v>
      </c>
      <c r="D192" s="2" t="s">
        <v>144</v>
      </c>
      <c r="E192" s="8">
        <v>2400</v>
      </c>
      <c r="F192" s="8">
        <v>2400</v>
      </c>
      <c r="G192" s="5">
        <v>450</v>
      </c>
      <c r="H192" s="38">
        <f t="shared" si="3"/>
        <v>18.75</v>
      </c>
    </row>
    <row r="193" spans="1:8" ht="15.75" thickBot="1">
      <c r="A193" s="12"/>
      <c r="B193" s="1"/>
      <c r="C193" s="1" t="s">
        <v>100</v>
      </c>
      <c r="D193" s="2" t="s">
        <v>12</v>
      </c>
      <c r="E193" s="8">
        <v>80700</v>
      </c>
      <c r="F193" s="8">
        <v>80700</v>
      </c>
      <c r="G193" s="5">
        <v>79492</v>
      </c>
      <c r="H193" s="38">
        <f t="shared" si="3"/>
        <v>98.50309789343247</v>
      </c>
    </row>
    <row r="194" spans="1:8" ht="61.5" customHeight="1" thickBot="1">
      <c r="A194" s="12"/>
      <c r="B194" s="1"/>
      <c r="C194" s="1" t="s">
        <v>101</v>
      </c>
      <c r="D194" s="2" t="s">
        <v>78</v>
      </c>
      <c r="E194" s="8">
        <v>149609</v>
      </c>
      <c r="F194" s="8">
        <v>149609</v>
      </c>
      <c r="G194" s="5">
        <v>55643</v>
      </c>
      <c r="H194" s="38">
        <f t="shared" si="3"/>
        <v>37.19228121302863</v>
      </c>
    </row>
    <row r="195" spans="1:8" ht="15.75" thickBot="1">
      <c r="A195" s="12"/>
      <c r="B195" s="1"/>
      <c r="C195" s="1" t="s">
        <v>102</v>
      </c>
      <c r="D195" s="2" t="s">
        <v>57</v>
      </c>
      <c r="E195" s="8">
        <v>4540865</v>
      </c>
      <c r="F195" s="8">
        <v>4587473</v>
      </c>
      <c r="G195" s="5">
        <v>1304172</v>
      </c>
      <c r="H195" s="38">
        <f t="shared" si="3"/>
        <v>28.428984759147358</v>
      </c>
    </row>
    <row r="196" spans="1:8" ht="30.75" thickBot="1">
      <c r="A196" s="12"/>
      <c r="B196" s="1"/>
      <c r="C196" s="1" t="s">
        <v>119</v>
      </c>
      <c r="D196" s="2" t="s">
        <v>120</v>
      </c>
      <c r="E196" s="8">
        <v>3000000</v>
      </c>
      <c r="F196" s="8">
        <v>3000000</v>
      </c>
      <c r="G196" s="5">
        <v>0</v>
      </c>
      <c r="H196" s="38">
        <f t="shared" si="3"/>
        <v>0</v>
      </c>
    </row>
    <row r="197" spans="1:8" ht="15.75" thickBot="1">
      <c r="A197" s="12"/>
      <c r="B197" s="1"/>
      <c r="C197" s="1" t="s">
        <v>103</v>
      </c>
      <c r="D197" s="2" t="s">
        <v>13</v>
      </c>
      <c r="E197" s="8">
        <v>18020</v>
      </c>
      <c r="F197" s="8">
        <v>18020</v>
      </c>
      <c r="G197" s="5">
        <v>34247</v>
      </c>
      <c r="H197" s="38">
        <f t="shared" si="3"/>
        <v>190.04994450610434</v>
      </c>
    </row>
    <row r="198" spans="1:8" ht="15.75" thickBot="1">
      <c r="A198" s="12"/>
      <c r="B198" s="1"/>
      <c r="C198" s="1" t="s">
        <v>104</v>
      </c>
      <c r="D198" s="2" t="s">
        <v>68</v>
      </c>
      <c r="E198" s="8">
        <v>18750</v>
      </c>
      <c r="F198" s="8">
        <v>18750</v>
      </c>
      <c r="G198" s="5">
        <v>11467</v>
      </c>
      <c r="H198" s="38">
        <f aca="true" t="shared" si="4" ref="H198:H218">G198/F198*100</f>
        <v>61.15733333333333</v>
      </c>
    </row>
    <row r="199" spans="1:8" ht="47.25" customHeight="1" thickBot="1">
      <c r="A199" s="12"/>
      <c r="B199" s="1"/>
      <c r="C199" s="1">
        <v>2110</v>
      </c>
      <c r="D199" s="2" t="s">
        <v>6</v>
      </c>
      <c r="E199" s="8">
        <v>2677150</v>
      </c>
      <c r="F199" s="8">
        <v>2779979</v>
      </c>
      <c r="G199" s="5">
        <v>721033</v>
      </c>
      <c r="H199" s="38">
        <f t="shared" si="4"/>
        <v>25.936634773140373</v>
      </c>
    </row>
    <row r="200" spans="1:8" ht="30.75" thickBot="1">
      <c r="A200" s="12"/>
      <c r="B200" s="1"/>
      <c r="C200" s="1">
        <v>2130</v>
      </c>
      <c r="D200" s="2" t="s">
        <v>94</v>
      </c>
      <c r="E200" s="8">
        <v>5389462</v>
      </c>
      <c r="F200" s="8">
        <v>6305483</v>
      </c>
      <c r="G200" s="5">
        <v>1496547</v>
      </c>
      <c r="H200" s="38">
        <f t="shared" si="4"/>
        <v>23.734058120527802</v>
      </c>
    </row>
    <row r="201" spans="1:8" ht="15.75" thickBot="1">
      <c r="A201" s="12"/>
      <c r="B201" s="1"/>
      <c r="C201" s="1">
        <v>2139</v>
      </c>
      <c r="D201" s="2"/>
      <c r="E201" s="8"/>
      <c r="F201" s="8"/>
      <c r="G201" s="5"/>
      <c r="H201" s="38">
        <v>0</v>
      </c>
    </row>
    <row r="202" spans="1:8" ht="35.25" customHeight="1" thickBot="1">
      <c r="A202" s="12"/>
      <c r="B202" s="1"/>
      <c r="C202" s="1">
        <v>2310</v>
      </c>
      <c r="D202" s="2" t="s">
        <v>88</v>
      </c>
      <c r="E202" s="8">
        <v>3901596</v>
      </c>
      <c r="F202" s="8">
        <v>3591546</v>
      </c>
      <c r="G202" s="5">
        <v>1332570</v>
      </c>
      <c r="H202" s="38">
        <f t="shared" si="4"/>
        <v>37.10296345918999</v>
      </c>
    </row>
    <row r="203" spans="1:8" ht="31.5" customHeight="1" thickBot="1">
      <c r="A203" s="12"/>
      <c r="B203" s="1"/>
      <c r="C203" s="1">
        <v>2320</v>
      </c>
      <c r="D203" s="2" t="s">
        <v>89</v>
      </c>
      <c r="E203" s="8">
        <v>1425535</v>
      </c>
      <c r="F203" s="8">
        <v>1425535</v>
      </c>
      <c r="G203" s="5">
        <v>295289</v>
      </c>
      <c r="H203" s="38">
        <f t="shared" si="4"/>
        <v>20.71425815570996</v>
      </c>
    </row>
    <row r="204" spans="1:8" ht="47.25" customHeight="1" thickBot="1">
      <c r="A204" s="12"/>
      <c r="B204" s="1"/>
      <c r="C204" s="1">
        <v>2360</v>
      </c>
      <c r="D204" s="2" t="s">
        <v>90</v>
      </c>
      <c r="E204" s="8">
        <v>197780</v>
      </c>
      <c r="F204" s="8">
        <v>197780</v>
      </c>
      <c r="G204" s="5">
        <v>206444</v>
      </c>
      <c r="H204" s="38">
        <f t="shared" si="4"/>
        <v>104.38062493679847</v>
      </c>
    </row>
    <row r="205" spans="1:8" ht="77.25" customHeight="1" thickBot="1">
      <c r="A205" s="12"/>
      <c r="B205" s="1"/>
      <c r="C205" s="1">
        <v>2338</v>
      </c>
      <c r="D205" s="2" t="s">
        <v>131</v>
      </c>
      <c r="E205" s="8"/>
      <c r="F205" s="8"/>
      <c r="G205" s="5"/>
      <c r="H205" s="38">
        <v>0</v>
      </c>
    </row>
    <row r="206" spans="1:8" ht="87.75" customHeight="1" thickBot="1">
      <c r="A206" s="12"/>
      <c r="B206" s="1"/>
      <c r="C206" s="1">
        <v>2339</v>
      </c>
      <c r="D206" s="2" t="s">
        <v>132</v>
      </c>
      <c r="E206" s="8"/>
      <c r="F206" s="8"/>
      <c r="G206" s="5"/>
      <c r="H206" s="38">
        <v>0</v>
      </c>
    </row>
    <row r="207" spans="1:8" ht="31.5" customHeight="1" thickBot="1">
      <c r="A207" s="12"/>
      <c r="B207" s="1"/>
      <c r="C207" s="1">
        <v>2440</v>
      </c>
      <c r="D207" s="2" t="s">
        <v>70</v>
      </c>
      <c r="E207" s="8">
        <v>715473</v>
      </c>
      <c r="F207" s="8">
        <v>715473</v>
      </c>
      <c r="G207" s="5">
        <v>161000</v>
      </c>
      <c r="H207" s="38">
        <f t="shared" si="4"/>
        <v>22.502596184621922</v>
      </c>
    </row>
    <row r="208" spans="1:8" ht="45.75" thickBot="1">
      <c r="A208" s="12"/>
      <c r="B208" s="1"/>
      <c r="C208" s="1">
        <v>2460</v>
      </c>
      <c r="D208" s="2" t="s">
        <v>92</v>
      </c>
      <c r="E208" s="8">
        <v>108215</v>
      </c>
      <c r="F208" s="8">
        <v>110920</v>
      </c>
      <c r="G208" s="5">
        <v>27054</v>
      </c>
      <c r="H208" s="38">
        <f t="shared" si="4"/>
        <v>24.390551749008292</v>
      </c>
    </row>
    <row r="209" spans="1:8" ht="30.75" thickBot="1">
      <c r="A209" s="12"/>
      <c r="B209" s="1"/>
      <c r="C209" s="1">
        <v>2700</v>
      </c>
      <c r="D209" s="2" t="s">
        <v>142</v>
      </c>
      <c r="E209" s="8"/>
      <c r="F209" s="8"/>
      <c r="G209" s="5"/>
      <c r="H209" s="38">
        <v>0</v>
      </c>
    </row>
    <row r="210" spans="1:8" ht="33" customHeight="1" thickBot="1">
      <c r="A210" s="12"/>
      <c r="B210" s="1"/>
      <c r="C210" s="1">
        <v>2708</v>
      </c>
      <c r="D210" s="2" t="s">
        <v>17</v>
      </c>
      <c r="E210" s="8"/>
      <c r="F210" s="8"/>
      <c r="G210" s="5">
        <v>61392</v>
      </c>
      <c r="H210" s="38">
        <v>0</v>
      </c>
    </row>
    <row r="211" spans="1:8" ht="15.75" thickBot="1">
      <c r="A211" s="12"/>
      <c r="B211" s="1"/>
      <c r="C211" s="1">
        <v>2920</v>
      </c>
      <c r="D211" s="2" t="s">
        <v>44</v>
      </c>
      <c r="E211" s="8">
        <v>14275895</v>
      </c>
      <c r="F211" s="8">
        <v>15568895</v>
      </c>
      <c r="G211" s="5">
        <v>5508676</v>
      </c>
      <c r="H211" s="38">
        <f t="shared" si="4"/>
        <v>35.382575320856105</v>
      </c>
    </row>
    <row r="212" spans="1:8" ht="45.75" thickBot="1">
      <c r="A212" s="12"/>
      <c r="B212" s="1"/>
      <c r="C212" s="1">
        <v>6260</v>
      </c>
      <c r="D212" s="2" t="s">
        <v>133</v>
      </c>
      <c r="E212" s="8"/>
      <c r="F212" s="8"/>
      <c r="G212" s="5"/>
      <c r="H212" s="38">
        <v>0</v>
      </c>
    </row>
    <row r="213" spans="1:8" ht="74.25" customHeight="1" thickBot="1">
      <c r="A213" s="12"/>
      <c r="B213" s="1"/>
      <c r="C213" s="1">
        <v>6298</v>
      </c>
      <c r="D213" s="2" t="s">
        <v>110</v>
      </c>
      <c r="E213" s="5">
        <v>3567039</v>
      </c>
      <c r="F213" s="5">
        <v>3567039</v>
      </c>
      <c r="G213" s="5"/>
      <c r="H213" s="38">
        <f t="shared" si="4"/>
        <v>0</v>
      </c>
    </row>
    <row r="214" spans="1:8" ht="44.25" customHeight="1" thickBot="1">
      <c r="A214" s="12"/>
      <c r="B214" s="1"/>
      <c r="C214" s="1">
        <v>6410</v>
      </c>
      <c r="D214" s="2" t="s">
        <v>35</v>
      </c>
      <c r="E214" s="8">
        <v>50000</v>
      </c>
      <c r="F214" s="8">
        <v>50000</v>
      </c>
      <c r="G214" s="5">
        <v>49010</v>
      </c>
      <c r="H214" s="38">
        <f t="shared" si="4"/>
        <v>98.02</v>
      </c>
    </row>
    <row r="215" spans="1:8" ht="30" customHeight="1" thickBot="1">
      <c r="A215" s="14"/>
      <c r="B215" s="9"/>
      <c r="C215" s="9">
        <v>6430</v>
      </c>
      <c r="D215" s="2" t="s">
        <v>127</v>
      </c>
      <c r="E215" s="27"/>
      <c r="F215" s="27"/>
      <c r="G215" s="19"/>
      <c r="H215" s="38">
        <v>0</v>
      </c>
    </row>
    <row r="216" spans="1:8" ht="89.25" customHeight="1" thickBot="1">
      <c r="A216" s="12"/>
      <c r="B216" s="1"/>
      <c r="C216" s="1">
        <v>6439</v>
      </c>
      <c r="D216" s="2" t="s">
        <v>112</v>
      </c>
      <c r="E216" s="5">
        <v>65107</v>
      </c>
      <c r="F216" s="5">
        <v>65107</v>
      </c>
      <c r="G216" s="5"/>
      <c r="H216" s="38">
        <f t="shared" si="4"/>
        <v>0</v>
      </c>
    </row>
    <row r="217" spans="1:8" ht="45" customHeight="1" thickBot="1">
      <c r="A217" s="28"/>
      <c r="B217" s="29"/>
      <c r="C217" s="29">
        <v>6610</v>
      </c>
      <c r="D217" s="39" t="s">
        <v>140</v>
      </c>
      <c r="E217" s="40">
        <v>75000</v>
      </c>
      <c r="F217" s="40"/>
      <c r="G217" s="41"/>
      <c r="H217" s="38">
        <v>0</v>
      </c>
    </row>
    <row r="218" spans="1:8" ht="15.75" thickBot="1">
      <c r="A218" s="28"/>
      <c r="B218" s="29"/>
      <c r="C218" s="29"/>
      <c r="D218" s="30" t="s">
        <v>91</v>
      </c>
      <c r="E218" s="31">
        <f>SUM(E188:E217)</f>
        <v>48298080</v>
      </c>
      <c r="F218" s="31">
        <f>SUM(F188:F217)</f>
        <v>50274193</v>
      </c>
      <c r="G218" s="32">
        <f>SUM(G188:G217)</f>
        <v>13084141</v>
      </c>
      <c r="H218" s="38">
        <f t="shared" si="4"/>
        <v>26.025561464507245</v>
      </c>
    </row>
  </sheetData>
  <mergeCells count="2">
    <mergeCell ref="A1:G1"/>
    <mergeCell ref="A2:G2"/>
  </mergeCells>
  <printOptions/>
  <pageMargins left="0.75" right="0.75" top="1" bottom="1" header="0.5" footer="0.5"/>
  <pageSetup horizontalDpi="1200" verticalDpi="1200" orientation="landscape" paperSize="9" r:id="rId1"/>
  <headerFooter alignWithMargins="0">
    <oddHeader xml:space="preserve">&amp;RZałącznik Nr 1 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SP1</cp:lastModifiedBy>
  <cp:lastPrinted>2008-04-25T11:40:37Z</cp:lastPrinted>
  <dcterms:created xsi:type="dcterms:W3CDTF">2005-11-08T07:22:52Z</dcterms:created>
  <dcterms:modified xsi:type="dcterms:W3CDTF">2008-04-28T07:14:56Z</dcterms:modified>
  <cp:category/>
  <cp:version/>
  <cp:contentType/>
  <cp:contentStatus/>
</cp:coreProperties>
</file>