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<sst xmlns="http://schemas.openxmlformats.org/spreadsheetml/2006/main" count="309" uniqueCount="149">
  <si>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</si>
  <si>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</si>
  <si>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</si>
  <si>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</si>
  <si>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</si>
  <si>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</si>
  <si>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</si>
  <si>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</si>
  <si>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</si>
  <si>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</si>
  <si>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</si>
  <si>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</si>
  <si>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</si>
  <si>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</si>
  <si>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</si>
  <si>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</si>
  <si>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</si>
  <si>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</si>
  <si>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</si>
  <si>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</si>
  <si>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</si>
  <si>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</si>
  <si>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</si>
  <si>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</si>
  <si>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</si>
  <si>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</si>
  <si>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</si>
  <si>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</si>
  <si>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</si>
  <si>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</si>
  <si>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</si>
  <si>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</si>
  <si>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</si>
  <si>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</si>
  <si>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</si>
  <si>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</si>
  <si>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</si>
  <si>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</si>
  <si>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</si>
  <si>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</si>
  <si>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</si>
  <si>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</si>
  <si>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</si>
  <si>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</si>
  <si>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</si>
  <si>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</si>
  <si>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</si>
  <si>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</si>
  <si>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</si>
  <si>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</si>
  <si>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</si>
  <si>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</si>
  <si>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</si>
  <si>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</si>
  <si>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</si>
  <si>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</si>
  <si>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</si>
  <si>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</si>
  <si>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</si>
  <si>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</si>
  <si>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</si>
  <si>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</si>
  <si>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</si>
  <si>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</si>
  <si>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</si>
  <si>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</si>
  <si>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</si>
  <si>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</si>
  <si>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</si>
  <si>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</si>
  <si>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</si>
  <si>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</si>
  <si>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</si>
  <si>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</si>
  <si>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</si>
  <si>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</si>
  <si>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</si>
  <si>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</si>
  <si>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</si>
  <si>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</si>
  <si>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</si>
  <si>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</si>
  <si>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</si>
  <si>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</si>
  <si>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</si>
  <si>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</si>
  <si>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</si>
  <si>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</si>
  <si>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</si>
  <si>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</si>
  <si>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</si>
  <si>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</si>
  <si>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</si>
  <si>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</si>
  <si>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</si>
  <si>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</si>
  <si>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</si>
  <si>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</si>
  <si>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</si>
  <si>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</si>
  <si>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</si>
  <si>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</si>
  <si>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</si>
  <si>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</si>
  <si>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</si>
  <si>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</si>
  <si>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</si>
  <si>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</si>
  <si>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</si>
  <si>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</si>
  <si>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</si>
  <si>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</si>
  <si>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</si>
  <si>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Uzupełnienie subwencji ogólnej dla jednostek samorządu terytorialnego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</si>
  <si>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</si>
  <si>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</si>
  <si>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</si>
  <si>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</si>
  <si>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</si>
  <si>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</si>
  <si>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</si>
  <si>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</si>
  <si>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</si>
  <si>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>Komisje poborowe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</si>
  <si>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</si>
  <si>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</si>
  <si>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</si>
  <si>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</si>
  <si>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Srodki na inwestycje na drogach publicznych powiatowych  i wojewódzkich oraz na drogach powiatowych,wojewódzkich i krajowych w granicach miast na prawach powiatu</t>
  </si>
  <si>
    <t>Srodki  na  dofinansowanie  własnych zadań bieżących gmin(zwiazków gmin),powiatów (zwiazków powiatów), samorządów województw pozyskane z innych źródeł</t>
  </si>
  <si>
    <t>Dotacje otrzymane z funduszy celowych  na finansowanie lub dofinansowanie kosztów realizacji inwestycji i zakupów inwestycyjnych  jednostek sektora finansów publicznych</t>
  </si>
  <si>
    <t>Środki na dofinansowanie własnych  inwestycji gmin(zwiazków gmin), powiatów (zwiazków powiatów) ,  samorządów województw  ,pozyskane z innych źródeł</t>
  </si>
  <si>
    <t>Różne rozliczenia finansowe</t>
  </si>
  <si>
    <t>Dotacje rozwojowe oraz środki na finansowanie wspólnej polityki rolnej</t>
  </si>
  <si>
    <t xml:space="preserve">                                     DOCHODY POWIATU  PLANOWANE  W     2009 ROKU                                      </t>
  </si>
  <si>
    <t>Przewidywane wykonanie 2008 roku</t>
  </si>
  <si>
    <t>Plan na 2009 rok</t>
  </si>
  <si>
    <t>udział % w dochodach ogółem</t>
  </si>
  <si>
    <t>%(6:5)</t>
  </si>
  <si>
    <t>O490</t>
  </si>
  <si>
    <t>Wpływy z innych lokalnych opłat  pobieranych przez  jednostki samorządu terytorialnego  na podstawie odrębnych  ustaw</t>
  </si>
  <si>
    <t>Dotacje otrzymane z funduszy celowych  na realizację zadań bieżących  jednostek sektora finansów publicznych</t>
  </si>
  <si>
    <t>Środki na dofinansowanie własnych inwesycji  gmin(związków gmin)powiatów(związków powiatów),samorządów województw pozyskane z innych źródeł-finasowanie  programów i projektów ze środków funduszy strukturalnych, Funduszu Spójności oraz z Sekcji Gwarancji Europejskiego Funduszu Orientacji i Gwarancji Rolnej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</si>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</sst>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169" fontId="3" fillId="0" borderId="10" xfId="42" applyNumberFormat="1" applyFont="1" applyBorder="1" applyAlignment="1">
      <alignment horizontal="center" wrapText="1"/>
    </xf>
    <xf numFmtId="169" fontId="3" fillId="0" borderId="10" xfId="42" applyNumberFormat="1" applyFont="1" applyBorder="1" applyAlignment="1">
      <alignment wrapText="1"/>
    </xf>
    <xf numFmtId="169" fontId="2" fillId="0" borderId="10" xfId="42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3" fillId="0" borderId="10" xfId="42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9" fontId="3" fillId="0" borderId="17" xfId="42" applyNumberFormat="1" applyFont="1" applyBorder="1" applyAlignment="1">
      <alignment wrapText="1"/>
    </xf>
    <xf numFmtId="169" fontId="8" fillId="0" borderId="0" xfId="42" applyNumberFormat="1" applyFont="1" applyAlignment="1">
      <alignment/>
    </xf>
    <xf numFmtId="169" fontId="7" fillId="0" borderId="0" xfId="42" applyNumberFormat="1" applyFont="1" applyFill="1" applyBorder="1" applyAlignment="1">
      <alignment horizontal="center" wrapText="1"/>
    </xf>
    <xf numFmtId="43" fontId="3" fillId="0" borderId="10" xfId="42" applyFont="1" applyBorder="1" applyAlignment="1">
      <alignment horizontal="center" wrapText="1"/>
    </xf>
    <xf numFmtId="43" fontId="3" fillId="0" borderId="15" xfId="42" applyFont="1" applyBorder="1" applyAlignment="1">
      <alignment horizontal="center" wrapText="1"/>
    </xf>
    <xf numFmtId="43" fontId="3" fillId="0" borderId="17" xfId="42" applyFont="1" applyBorder="1" applyAlignment="1">
      <alignment horizontal="center" wrapText="1"/>
    </xf>
    <xf numFmtId="169" fontId="2" fillId="0" borderId="10" xfId="42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="75" zoomScaleNormal="75" zoomScalePageLayoutView="0" workbookViewId="0" topLeftCell="A1">
      <selection activeCell="D214" sqref="D214"/>
    </sheetView>
  </sheetViews>
  <sheetFormatPr defaultColWidth="9.140625" defaultRowHeight="12.75"/>
  <cols>
    <col min="1" max="1" width="6.7109375" style="0" customWidth="1"/>
    <col min="3" max="3" width="7.57421875" style="0" customWidth="1"/>
    <col min="4" max="4" width="55.57421875" style="0" customWidth="1"/>
    <col min="5" max="6" width="14.140625" style="0" customWidth="1"/>
    <col min="7" max="7" width="11.7109375" style="0" customWidth="1"/>
    <col min="8" max="8" width="11.140625" style="0" customWidth="1"/>
  </cols>
  <sheetData>
    <row r="1" spans="1:7" ht="12.75" customHeight="1">
      <c r="A1" s="33" t="s">
        <v>134</v>
      </c>
      <c r="B1" s="33"/>
      <c r="C1" s="33"/>
      <c r="D1" s="33"/>
      <c r="E1" s="33"/>
      <c r="F1" s="33"/>
      <c r="G1" s="33"/>
    </row>
    <row r="2" spans="1:8" ht="12.75" customHeight="1" thickBot="1">
      <c r="A2" s="33" t="s">
        <v>109</v>
      </c>
      <c r="B2" s="33"/>
      <c r="C2" s="33"/>
      <c r="D2" s="33"/>
      <c r="E2" s="33"/>
      <c r="F2" s="33"/>
      <c r="G2" s="33"/>
      <c r="H2" s="9" t="s">
        <v>93</v>
      </c>
    </row>
    <row r="3" spans="1:8" ht="45" customHeigh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135</v>
      </c>
      <c r="F3" s="20" t="s">
        <v>136</v>
      </c>
      <c r="G3" s="20" t="s">
        <v>138</v>
      </c>
      <c r="H3" s="21" t="s">
        <v>137</v>
      </c>
    </row>
    <row r="4" spans="1:8" ht="12.75" customHeigh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2">
        <v>8</v>
      </c>
    </row>
    <row r="5" spans="1:8" ht="20.25" customHeight="1">
      <c r="A5" s="11" t="s">
        <v>95</v>
      </c>
      <c r="B5" s="3"/>
      <c r="C5" s="4"/>
      <c r="D5" s="4" t="s">
        <v>4</v>
      </c>
      <c r="E5" s="7">
        <f>E6</f>
        <v>10000</v>
      </c>
      <c r="F5" s="7">
        <f>F6</f>
        <v>10000</v>
      </c>
      <c r="G5" s="29">
        <f>(F5/E5)*100</f>
        <v>100</v>
      </c>
      <c r="H5" s="30">
        <f>SUM((F5/53185755)*100)</f>
        <v>0.01880202697131967</v>
      </c>
    </row>
    <row r="6" spans="1:8" ht="15">
      <c r="A6" s="10"/>
      <c r="B6" s="1" t="s">
        <v>107</v>
      </c>
      <c r="C6" s="2"/>
      <c r="D6" s="2" t="s">
        <v>5</v>
      </c>
      <c r="E6" s="8">
        <f>E7</f>
        <v>10000</v>
      </c>
      <c r="F6" s="8">
        <f>F7</f>
        <v>10000</v>
      </c>
      <c r="G6" s="29">
        <f aca="true" t="shared" si="0" ref="G6:G71">(F6/E6)*100</f>
        <v>100</v>
      </c>
      <c r="H6" s="30">
        <f aca="true" t="shared" si="1" ref="H6:H69">SUM((F6/53185755)*100)</f>
        <v>0.01880202697131967</v>
      </c>
    </row>
    <row r="7" spans="1:8" ht="48" customHeight="1">
      <c r="A7" s="10"/>
      <c r="B7" s="1"/>
      <c r="C7" s="1">
        <v>2110</v>
      </c>
      <c r="D7" s="2" t="s">
        <v>6</v>
      </c>
      <c r="E7" s="8">
        <v>10000</v>
      </c>
      <c r="F7" s="8">
        <v>10000</v>
      </c>
      <c r="G7" s="29">
        <f t="shared" si="0"/>
        <v>100</v>
      </c>
      <c r="H7" s="30">
        <f t="shared" si="1"/>
        <v>0.01880202697131967</v>
      </c>
    </row>
    <row r="8" spans="1:8" ht="14.25">
      <c r="A8" s="11" t="s">
        <v>96</v>
      </c>
      <c r="B8" s="3"/>
      <c r="C8" s="3"/>
      <c r="D8" s="4" t="s">
        <v>7</v>
      </c>
      <c r="E8" s="7">
        <f>E9</f>
        <v>116920</v>
      </c>
      <c r="F8" s="7">
        <f>F9</f>
        <v>110920</v>
      </c>
      <c r="G8" s="29">
        <f t="shared" si="0"/>
        <v>94.86828600752652</v>
      </c>
      <c r="H8" s="30">
        <f t="shared" si="1"/>
        <v>0.20855208316587778</v>
      </c>
    </row>
    <row r="9" spans="1:8" ht="15">
      <c r="A9" s="10"/>
      <c r="B9" s="1" t="s">
        <v>108</v>
      </c>
      <c r="C9" s="1"/>
      <c r="D9" s="2" t="s">
        <v>8</v>
      </c>
      <c r="E9" s="8">
        <f>E10+E11</f>
        <v>116920</v>
      </c>
      <c r="F9" s="8">
        <f>F10+F11</f>
        <v>110920</v>
      </c>
      <c r="G9" s="29">
        <f t="shared" si="0"/>
        <v>94.86828600752652</v>
      </c>
      <c r="H9" s="30">
        <f t="shared" si="1"/>
        <v>0.20855208316587778</v>
      </c>
    </row>
    <row r="10" spans="1:8" ht="34.5" customHeight="1">
      <c r="A10" s="10"/>
      <c r="B10" s="1"/>
      <c r="C10" s="1">
        <v>2440</v>
      </c>
      <c r="D10" s="2" t="s">
        <v>9</v>
      </c>
      <c r="E10" s="8">
        <v>6000</v>
      </c>
      <c r="F10" s="8">
        <v>0</v>
      </c>
      <c r="G10" s="29">
        <f t="shared" si="0"/>
        <v>0</v>
      </c>
      <c r="H10" s="30">
        <f t="shared" si="1"/>
        <v>0</v>
      </c>
    </row>
    <row r="11" spans="1:8" ht="45.75" customHeight="1">
      <c r="A11" s="10"/>
      <c r="B11" s="1"/>
      <c r="C11" s="1">
        <v>2460</v>
      </c>
      <c r="D11" s="2" t="s">
        <v>92</v>
      </c>
      <c r="E11" s="8">
        <v>110920</v>
      </c>
      <c r="F11" s="8">
        <v>110920</v>
      </c>
      <c r="G11" s="29">
        <f t="shared" si="0"/>
        <v>100</v>
      </c>
      <c r="H11" s="30">
        <f t="shared" si="1"/>
        <v>0.20855208316587778</v>
      </c>
    </row>
    <row r="12" spans="1:8" ht="14.25">
      <c r="A12" s="11">
        <v>600</v>
      </c>
      <c r="B12" s="3"/>
      <c r="C12" s="3"/>
      <c r="D12" s="4" t="s">
        <v>10</v>
      </c>
      <c r="E12" s="7">
        <f>E13+E20</f>
        <v>5112480</v>
      </c>
      <c r="F12" s="7">
        <f>F13</f>
        <v>590</v>
      </c>
      <c r="G12" s="29">
        <f t="shared" si="0"/>
        <v>0.011540387444058461</v>
      </c>
      <c r="H12" s="30">
        <f t="shared" si="1"/>
        <v>0.0011093195913078606</v>
      </c>
    </row>
    <row r="13" spans="1:8" ht="15">
      <c r="A13" s="10"/>
      <c r="B13" s="1">
        <v>60014</v>
      </c>
      <c r="C13" s="1"/>
      <c r="D13" s="2" t="s">
        <v>11</v>
      </c>
      <c r="E13" s="8">
        <f>E14+E15+E16+E17+E19+E18</f>
        <v>3563030</v>
      </c>
      <c r="F13" s="8">
        <f>F14+F15</f>
        <v>590</v>
      </c>
      <c r="G13" s="29">
        <f t="shared" si="0"/>
        <v>0.01655894000331179</v>
      </c>
      <c r="H13" s="30">
        <f t="shared" si="1"/>
        <v>0.0011093195913078606</v>
      </c>
    </row>
    <row r="14" spans="1:8" ht="15">
      <c r="A14" s="10"/>
      <c r="B14" s="1"/>
      <c r="C14" s="1" t="s">
        <v>103</v>
      </c>
      <c r="D14" s="2" t="s">
        <v>13</v>
      </c>
      <c r="E14" s="8">
        <v>500</v>
      </c>
      <c r="F14" s="8">
        <v>500</v>
      </c>
      <c r="G14" s="29">
        <f t="shared" si="0"/>
        <v>100</v>
      </c>
      <c r="H14" s="30">
        <f t="shared" si="1"/>
        <v>0.0009401013485659834</v>
      </c>
    </row>
    <row r="15" spans="1:8" ht="15">
      <c r="A15" s="10"/>
      <c r="B15" s="1"/>
      <c r="C15" s="1" t="s">
        <v>104</v>
      </c>
      <c r="D15" s="2" t="s">
        <v>14</v>
      </c>
      <c r="E15" s="8">
        <v>90</v>
      </c>
      <c r="F15" s="8">
        <v>90</v>
      </c>
      <c r="G15" s="29">
        <f t="shared" si="0"/>
        <v>100</v>
      </c>
      <c r="H15" s="30">
        <f t="shared" si="1"/>
        <v>0.00016921824274187703</v>
      </c>
    </row>
    <row r="16" spans="1:8" ht="30">
      <c r="A16" s="10"/>
      <c r="B16" s="1"/>
      <c r="C16" s="1">
        <v>2440</v>
      </c>
      <c r="D16" s="2" t="s">
        <v>141</v>
      </c>
      <c r="E16" s="8">
        <v>194400</v>
      </c>
      <c r="F16" s="8">
        <v>0</v>
      </c>
      <c r="G16" s="29">
        <f t="shared" si="0"/>
        <v>0</v>
      </c>
      <c r="H16" s="30">
        <f t="shared" si="1"/>
        <v>0</v>
      </c>
    </row>
    <row r="17" spans="1:8" ht="45">
      <c r="A17" s="10"/>
      <c r="B17" s="1"/>
      <c r="C17" s="1">
        <v>2710</v>
      </c>
      <c r="D17" s="2" t="s">
        <v>127</v>
      </c>
      <c r="E17" s="8">
        <v>80363</v>
      </c>
      <c r="F17" s="8">
        <v>0</v>
      </c>
      <c r="G17" s="29">
        <f t="shared" si="0"/>
        <v>0</v>
      </c>
      <c r="H17" s="30">
        <f t="shared" si="1"/>
        <v>0</v>
      </c>
    </row>
    <row r="18" spans="1:8" ht="45">
      <c r="A18" s="10"/>
      <c r="B18" s="1"/>
      <c r="C18" s="1">
        <v>6260</v>
      </c>
      <c r="D18" s="2" t="s">
        <v>130</v>
      </c>
      <c r="E18" s="8">
        <v>208944</v>
      </c>
      <c r="F18" s="8">
        <v>0</v>
      </c>
      <c r="G18" s="29">
        <f t="shared" si="0"/>
        <v>0</v>
      </c>
      <c r="H18" s="30">
        <f t="shared" si="1"/>
        <v>0</v>
      </c>
    </row>
    <row r="19" spans="1:8" ht="90" customHeight="1">
      <c r="A19" s="10"/>
      <c r="B19" s="1"/>
      <c r="C19" s="1">
        <v>6298</v>
      </c>
      <c r="D19" s="2" t="s">
        <v>142</v>
      </c>
      <c r="E19" s="8">
        <v>3078733</v>
      </c>
      <c r="F19" s="8">
        <v>0</v>
      </c>
      <c r="G19" s="29">
        <f t="shared" si="0"/>
        <v>0</v>
      </c>
      <c r="H19" s="30">
        <f t="shared" si="1"/>
        <v>0</v>
      </c>
    </row>
    <row r="20" spans="1:8" ht="15">
      <c r="A20" s="10"/>
      <c r="B20" s="1">
        <v>60078</v>
      </c>
      <c r="C20" s="1"/>
      <c r="D20" s="2" t="s">
        <v>119</v>
      </c>
      <c r="E20" s="8">
        <f>E21+E22</f>
        <v>1549450</v>
      </c>
      <c r="F20" s="8">
        <v>0</v>
      </c>
      <c r="G20" s="29">
        <f t="shared" si="0"/>
        <v>0</v>
      </c>
      <c r="H20" s="30">
        <f t="shared" si="1"/>
        <v>0</v>
      </c>
    </row>
    <row r="21" spans="1:8" ht="30">
      <c r="A21" s="10"/>
      <c r="B21" s="1"/>
      <c r="C21" s="1">
        <v>2130</v>
      </c>
      <c r="D21" s="2" t="s">
        <v>120</v>
      </c>
      <c r="E21" s="8">
        <v>1506750</v>
      </c>
      <c r="F21" s="8">
        <v>0</v>
      </c>
      <c r="G21" s="29">
        <f t="shared" si="0"/>
        <v>0</v>
      </c>
      <c r="H21" s="30">
        <f t="shared" si="1"/>
        <v>0</v>
      </c>
    </row>
    <row r="22" spans="1:8" ht="45">
      <c r="A22" s="10"/>
      <c r="B22" s="1"/>
      <c r="C22" s="1">
        <v>2710</v>
      </c>
      <c r="D22" s="2" t="s">
        <v>127</v>
      </c>
      <c r="E22" s="8">
        <v>42700</v>
      </c>
      <c r="F22" s="8">
        <v>0</v>
      </c>
      <c r="G22" s="29">
        <f t="shared" si="0"/>
        <v>0</v>
      </c>
      <c r="H22" s="30">
        <f t="shared" si="1"/>
        <v>0</v>
      </c>
    </row>
    <row r="23" spans="1:8" ht="14.25">
      <c r="A23" s="11">
        <v>630</v>
      </c>
      <c r="B23" s="3"/>
      <c r="C23" s="3"/>
      <c r="D23" s="4" t="s">
        <v>15</v>
      </c>
      <c r="E23" s="7">
        <f>E24</f>
        <v>69777</v>
      </c>
      <c r="F23" s="7">
        <f>F24</f>
        <v>155669</v>
      </c>
      <c r="G23" s="29">
        <f t="shared" si="0"/>
        <v>223.09500265130345</v>
      </c>
      <c r="H23" s="30">
        <f t="shared" si="1"/>
        <v>0.29268927365983616</v>
      </c>
    </row>
    <row r="24" spans="1:8" ht="15">
      <c r="A24" s="10"/>
      <c r="B24" s="1">
        <v>63003</v>
      </c>
      <c r="C24" s="1"/>
      <c r="D24" s="2" t="s">
        <v>16</v>
      </c>
      <c r="E24" s="8">
        <f>E25+E26</f>
        <v>69777</v>
      </c>
      <c r="F24" s="8">
        <f>F26+F27</f>
        <v>155669</v>
      </c>
      <c r="G24" s="29">
        <f t="shared" si="0"/>
        <v>223.09500265130345</v>
      </c>
      <c r="H24" s="30">
        <f t="shared" si="1"/>
        <v>0.29268927365983616</v>
      </c>
    </row>
    <row r="25" spans="1:8" ht="15">
      <c r="A25" s="10"/>
      <c r="B25" s="1"/>
      <c r="C25" s="1" t="s">
        <v>104</v>
      </c>
      <c r="D25" s="2" t="s">
        <v>14</v>
      </c>
      <c r="E25" s="8">
        <v>25332</v>
      </c>
      <c r="F25" s="8">
        <v>0</v>
      </c>
      <c r="G25" s="29">
        <f t="shared" si="0"/>
        <v>0</v>
      </c>
      <c r="H25" s="30">
        <f t="shared" si="1"/>
        <v>0</v>
      </c>
    </row>
    <row r="26" spans="1:8" ht="28.5" customHeight="1">
      <c r="A26" s="10"/>
      <c r="B26" s="1"/>
      <c r="C26" s="1">
        <v>2708</v>
      </c>
      <c r="D26" s="2" t="s">
        <v>17</v>
      </c>
      <c r="E26" s="8">
        <v>44445</v>
      </c>
      <c r="F26" s="8">
        <v>139283</v>
      </c>
      <c r="G26" s="29">
        <f t="shared" si="0"/>
        <v>313.3828327145911</v>
      </c>
      <c r="H26" s="30">
        <f t="shared" si="1"/>
        <v>0.2618802722646318</v>
      </c>
    </row>
    <row r="27" spans="1:8" ht="73.5" customHeight="1">
      <c r="A27" s="10"/>
      <c r="B27" s="1"/>
      <c r="C27" s="1">
        <v>2139</v>
      </c>
      <c r="D27" s="2" t="s">
        <v>145</v>
      </c>
      <c r="E27" s="8"/>
      <c r="F27" s="5">
        <v>16386</v>
      </c>
      <c r="G27" s="29"/>
      <c r="H27" s="30">
        <f t="shared" si="1"/>
        <v>0.030809001395204413</v>
      </c>
    </row>
    <row r="28" spans="1:8" ht="14.25">
      <c r="A28" s="11">
        <v>700</v>
      </c>
      <c r="B28" s="3"/>
      <c r="C28" s="3"/>
      <c r="D28" s="4" t="s">
        <v>18</v>
      </c>
      <c r="E28" s="7">
        <f>E29</f>
        <v>4193745</v>
      </c>
      <c r="F28" s="7">
        <f>F29</f>
        <v>5942580</v>
      </c>
      <c r="G28" s="29">
        <f t="shared" si="0"/>
        <v>141.7010333246299</v>
      </c>
      <c r="H28" s="30">
        <f t="shared" si="1"/>
        <v>11.173254943922485</v>
      </c>
    </row>
    <row r="29" spans="1:8" ht="15">
      <c r="A29" s="10"/>
      <c r="B29" s="1">
        <v>70005</v>
      </c>
      <c r="C29" s="1"/>
      <c r="D29" s="2" t="s">
        <v>19</v>
      </c>
      <c r="E29" s="8">
        <f>E30+E32+E35+E36+E33+E34+E31</f>
        <v>4193745</v>
      </c>
      <c r="F29" s="8">
        <f>F30+F31+F32+F33+F34+F35+F36</f>
        <v>5942580</v>
      </c>
      <c r="G29" s="29">
        <f t="shared" si="0"/>
        <v>141.7010333246299</v>
      </c>
      <c r="H29" s="30">
        <f t="shared" si="1"/>
        <v>11.173254943922485</v>
      </c>
    </row>
    <row r="30" spans="1:8" ht="32.25" customHeight="1">
      <c r="A30" s="10"/>
      <c r="B30" s="1"/>
      <c r="C30" s="1" t="s">
        <v>98</v>
      </c>
      <c r="D30" s="2" t="s">
        <v>20</v>
      </c>
      <c r="E30" s="8">
        <v>632</v>
      </c>
      <c r="F30" s="8">
        <v>632</v>
      </c>
      <c r="G30" s="29">
        <f t="shared" si="0"/>
        <v>100</v>
      </c>
      <c r="H30" s="30">
        <f t="shared" si="1"/>
        <v>0.0011882881045874032</v>
      </c>
    </row>
    <row r="31" spans="1:8" ht="59.25" customHeight="1">
      <c r="A31" s="10"/>
      <c r="B31" s="1"/>
      <c r="C31" s="1" t="s">
        <v>101</v>
      </c>
      <c r="D31" s="2" t="s">
        <v>50</v>
      </c>
      <c r="E31" s="8">
        <v>738</v>
      </c>
      <c r="F31" s="8">
        <v>12875</v>
      </c>
      <c r="G31" s="29">
        <f t="shared" si="0"/>
        <v>1744.5799457994578</v>
      </c>
      <c r="H31" s="30">
        <f t="shared" si="1"/>
        <v>0.024207609725574078</v>
      </c>
    </row>
    <row r="32" spans="1:8" ht="31.5" customHeight="1">
      <c r="A32" s="10"/>
      <c r="B32" s="1"/>
      <c r="C32" s="1" t="s">
        <v>116</v>
      </c>
      <c r="D32" s="2" t="s">
        <v>143</v>
      </c>
      <c r="E32" s="5">
        <v>3000000</v>
      </c>
      <c r="F32" s="5">
        <v>5218700</v>
      </c>
      <c r="G32" s="29">
        <f t="shared" si="0"/>
        <v>173.95666666666668</v>
      </c>
      <c r="H32" s="30">
        <f t="shared" si="1"/>
        <v>9.812213815522597</v>
      </c>
    </row>
    <row r="33" spans="1:8" ht="13.5" customHeight="1">
      <c r="A33" s="10"/>
      <c r="B33" s="1"/>
      <c r="C33" s="1" t="s">
        <v>103</v>
      </c>
      <c r="D33" s="2" t="s">
        <v>13</v>
      </c>
      <c r="E33" s="5">
        <v>143246</v>
      </c>
      <c r="F33" s="5"/>
      <c r="G33" s="29">
        <f t="shared" si="0"/>
        <v>0</v>
      </c>
      <c r="H33" s="30">
        <f t="shared" si="1"/>
        <v>0</v>
      </c>
    </row>
    <row r="34" spans="1:8" ht="16.5" customHeight="1">
      <c r="A34" s="10"/>
      <c r="B34" s="1"/>
      <c r="C34" s="1" t="s">
        <v>104</v>
      </c>
      <c r="D34" s="2" t="s">
        <v>14</v>
      </c>
      <c r="E34" s="5">
        <v>114459</v>
      </c>
      <c r="F34" s="5">
        <v>350788</v>
      </c>
      <c r="G34" s="29">
        <f t="shared" si="0"/>
        <v>306.4748075730174</v>
      </c>
      <c r="H34" s="30">
        <f t="shared" si="1"/>
        <v>0.6595525437215285</v>
      </c>
    </row>
    <row r="35" spans="1:8" ht="45" customHeight="1">
      <c r="A35" s="10"/>
      <c r="B35" s="1"/>
      <c r="C35" s="1">
        <v>2110</v>
      </c>
      <c r="D35" s="2" t="s">
        <v>6</v>
      </c>
      <c r="E35" s="5">
        <v>506890</v>
      </c>
      <c r="F35" s="5">
        <v>100000</v>
      </c>
      <c r="G35" s="29">
        <f t="shared" si="0"/>
        <v>19.728146146106653</v>
      </c>
      <c r="H35" s="30">
        <f t="shared" si="1"/>
        <v>0.1880202697131967</v>
      </c>
    </row>
    <row r="36" spans="1:8" ht="44.25" customHeight="1">
      <c r="A36" s="10"/>
      <c r="B36" s="1"/>
      <c r="C36" s="1">
        <v>2360</v>
      </c>
      <c r="D36" s="2" t="s">
        <v>22</v>
      </c>
      <c r="E36" s="8">
        <v>427780</v>
      </c>
      <c r="F36" s="8">
        <v>259585</v>
      </c>
      <c r="G36" s="29">
        <f t="shared" si="0"/>
        <v>60.68189256159708</v>
      </c>
      <c r="H36" s="30">
        <f t="shared" si="1"/>
        <v>0.4880724171350017</v>
      </c>
    </row>
    <row r="37" spans="1:8" ht="14.25">
      <c r="A37" s="11">
        <v>710</v>
      </c>
      <c r="B37" s="3"/>
      <c r="C37" s="3"/>
      <c r="D37" s="4" t="s">
        <v>23</v>
      </c>
      <c r="E37" s="7">
        <f>E38+E40+E42+E44</f>
        <v>520572</v>
      </c>
      <c r="F37" s="7">
        <f>F38+F40+F42+F44</f>
        <v>442810</v>
      </c>
      <c r="G37" s="29">
        <f t="shared" si="0"/>
        <v>85.06220080987836</v>
      </c>
      <c r="H37" s="30">
        <f t="shared" si="1"/>
        <v>0.8325725563170063</v>
      </c>
    </row>
    <row r="38" spans="1:8" ht="15">
      <c r="A38" s="10"/>
      <c r="B38" s="1">
        <v>71012</v>
      </c>
      <c r="C38" s="1"/>
      <c r="D38" s="2" t="s">
        <v>24</v>
      </c>
      <c r="E38" s="8">
        <f>E39</f>
        <v>120000</v>
      </c>
      <c r="F38" s="8">
        <f>F39</f>
        <v>80000</v>
      </c>
      <c r="G38" s="29">
        <f t="shared" si="0"/>
        <v>66.66666666666666</v>
      </c>
      <c r="H38" s="30">
        <f t="shared" si="1"/>
        <v>0.15041621577055736</v>
      </c>
    </row>
    <row r="39" spans="1:8" ht="45.75" customHeight="1">
      <c r="A39" s="10"/>
      <c r="B39" s="1"/>
      <c r="C39" s="1">
        <v>2110</v>
      </c>
      <c r="D39" s="2" t="s">
        <v>6</v>
      </c>
      <c r="E39" s="8">
        <v>120000</v>
      </c>
      <c r="F39" s="8">
        <v>80000</v>
      </c>
      <c r="G39" s="29">
        <f t="shared" si="0"/>
        <v>66.66666666666666</v>
      </c>
      <c r="H39" s="30">
        <f t="shared" si="1"/>
        <v>0.15041621577055736</v>
      </c>
    </row>
    <row r="40" spans="1:8" ht="15">
      <c r="A40" s="10"/>
      <c r="B40" s="1">
        <v>71013</v>
      </c>
      <c r="C40" s="1"/>
      <c r="D40" s="2" t="s">
        <v>25</v>
      </c>
      <c r="E40" s="8">
        <f>E41</f>
        <v>25000</v>
      </c>
      <c r="F40" s="8">
        <f>F41</f>
        <v>40000</v>
      </c>
      <c r="G40" s="29">
        <f t="shared" si="0"/>
        <v>160</v>
      </c>
      <c r="H40" s="30">
        <f t="shared" si="1"/>
        <v>0.07520810788527868</v>
      </c>
    </row>
    <row r="41" spans="1:8" ht="48" customHeight="1">
      <c r="A41" s="10"/>
      <c r="B41" s="1"/>
      <c r="C41" s="1">
        <v>2110</v>
      </c>
      <c r="D41" s="2" t="s">
        <v>6</v>
      </c>
      <c r="E41" s="8">
        <v>25000</v>
      </c>
      <c r="F41" s="8">
        <v>40000</v>
      </c>
      <c r="G41" s="29">
        <f t="shared" si="0"/>
        <v>160</v>
      </c>
      <c r="H41" s="30">
        <f t="shared" si="1"/>
        <v>0.07520810788527868</v>
      </c>
    </row>
    <row r="42" spans="1:8" ht="15">
      <c r="A42" s="10"/>
      <c r="B42" s="1">
        <v>71014</v>
      </c>
      <c r="C42" s="1"/>
      <c r="D42" s="2" t="s">
        <v>26</v>
      </c>
      <c r="E42" s="8">
        <f>E43</f>
        <v>13980</v>
      </c>
      <c r="F42" s="8">
        <f>F43</f>
        <v>13980</v>
      </c>
      <c r="G42" s="29">
        <f t="shared" si="0"/>
        <v>100</v>
      </c>
      <c r="H42" s="30">
        <f t="shared" si="1"/>
        <v>0.026285233705904895</v>
      </c>
    </row>
    <row r="43" spans="1:8" ht="46.5" customHeight="1">
      <c r="A43" s="10"/>
      <c r="B43" s="1"/>
      <c r="C43" s="1">
        <v>2110</v>
      </c>
      <c r="D43" s="2" t="s">
        <v>6</v>
      </c>
      <c r="E43" s="8">
        <v>13980</v>
      </c>
      <c r="F43" s="8">
        <v>13980</v>
      </c>
      <c r="G43" s="29">
        <f t="shared" si="0"/>
        <v>100</v>
      </c>
      <c r="H43" s="30">
        <f t="shared" si="1"/>
        <v>0.026285233705904895</v>
      </c>
    </row>
    <row r="44" spans="1:8" ht="15">
      <c r="A44" s="10"/>
      <c r="B44" s="1">
        <v>71015</v>
      </c>
      <c r="C44" s="1"/>
      <c r="D44" s="2" t="s">
        <v>27</v>
      </c>
      <c r="E44" s="8">
        <f>E46+E47+E48+E49</f>
        <v>361592</v>
      </c>
      <c r="F44" s="8">
        <f>F46+F47+F48</f>
        <v>308830</v>
      </c>
      <c r="G44" s="29">
        <f t="shared" si="0"/>
        <v>85.40841611540078</v>
      </c>
      <c r="H44" s="30">
        <f t="shared" si="1"/>
        <v>0.5806629989552654</v>
      </c>
    </row>
    <row r="45" spans="1:8" ht="15">
      <c r="A45" s="10"/>
      <c r="B45" s="1"/>
      <c r="C45" s="1" t="s">
        <v>100</v>
      </c>
      <c r="D45" s="2" t="s">
        <v>12</v>
      </c>
      <c r="E45" s="8">
        <v>0</v>
      </c>
      <c r="F45" s="8">
        <v>0</v>
      </c>
      <c r="G45" s="29">
        <v>0</v>
      </c>
      <c r="H45" s="30">
        <f t="shared" si="1"/>
        <v>0</v>
      </c>
    </row>
    <row r="46" spans="1:8" ht="15">
      <c r="A46" s="10"/>
      <c r="B46" s="1"/>
      <c r="C46" s="1" t="s">
        <v>103</v>
      </c>
      <c r="D46" s="2" t="s">
        <v>13</v>
      </c>
      <c r="E46" s="8">
        <v>40</v>
      </c>
      <c r="F46" s="8">
        <v>40</v>
      </c>
      <c r="G46" s="29">
        <f t="shared" si="0"/>
        <v>100</v>
      </c>
      <c r="H46" s="30">
        <f t="shared" si="1"/>
        <v>7.520810788527868E-05</v>
      </c>
    </row>
    <row r="47" spans="1:8" ht="15">
      <c r="A47" s="10"/>
      <c r="B47" s="1"/>
      <c r="C47" s="1" t="s">
        <v>104</v>
      </c>
      <c r="D47" s="2" t="s">
        <v>14</v>
      </c>
      <c r="E47" s="8">
        <v>50</v>
      </c>
      <c r="F47" s="8">
        <v>50</v>
      </c>
      <c r="G47" s="29">
        <f t="shared" si="0"/>
        <v>100</v>
      </c>
      <c r="H47" s="30">
        <f t="shared" si="1"/>
        <v>9.401013485659836E-05</v>
      </c>
    </row>
    <row r="48" spans="1:8" ht="45" customHeight="1">
      <c r="A48" s="10"/>
      <c r="B48" s="1"/>
      <c r="C48" s="1">
        <v>2110</v>
      </c>
      <c r="D48" s="2" t="s">
        <v>6</v>
      </c>
      <c r="E48" s="8">
        <v>312492</v>
      </c>
      <c r="F48" s="8">
        <v>308740</v>
      </c>
      <c r="G48" s="29">
        <f t="shared" si="0"/>
        <v>98.79932926282913</v>
      </c>
      <c r="H48" s="30">
        <f t="shared" si="1"/>
        <v>0.5804937807125236</v>
      </c>
    </row>
    <row r="49" spans="1:8" ht="45.75" customHeight="1">
      <c r="A49" s="10"/>
      <c r="B49" s="1"/>
      <c r="C49" s="1">
        <v>6410</v>
      </c>
      <c r="D49" s="2" t="s">
        <v>28</v>
      </c>
      <c r="E49" s="8">
        <v>49010</v>
      </c>
      <c r="F49" s="8">
        <v>0</v>
      </c>
      <c r="G49" s="29">
        <f t="shared" si="0"/>
        <v>0</v>
      </c>
      <c r="H49" s="30">
        <f t="shared" si="1"/>
        <v>0</v>
      </c>
    </row>
    <row r="50" spans="1:8" ht="14.25">
      <c r="A50" s="11">
        <v>750</v>
      </c>
      <c r="B50" s="3"/>
      <c r="C50" s="3"/>
      <c r="D50" s="4" t="s">
        <v>29</v>
      </c>
      <c r="E50" s="7">
        <f>E51+E53+E61+E63</f>
        <v>484030</v>
      </c>
      <c r="F50" s="7">
        <f>F51+F53+F61</f>
        <v>286153</v>
      </c>
      <c r="G50" s="29">
        <f t="shared" si="0"/>
        <v>59.11885626923951</v>
      </c>
      <c r="H50" s="30">
        <f t="shared" si="1"/>
        <v>0.5380256423924037</v>
      </c>
    </row>
    <row r="51" spans="1:8" ht="15">
      <c r="A51" s="10"/>
      <c r="B51" s="1">
        <v>75011</v>
      </c>
      <c r="C51" s="1"/>
      <c r="D51" s="2" t="s">
        <v>30</v>
      </c>
      <c r="E51" s="8">
        <f>E52</f>
        <v>153420</v>
      </c>
      <c r="F51" s="8">
        <f>F52</f>
        <v>159153</v>
      </c>
      <c r="G51" s="29">
        <f t="shared" si="0"/>
        <v>103.73680093859991</v>
      </c>
      <c r="H51" s="30">
        <f t="shared" si="1"/>
        <v>0.29923989985664395</v>
      </c>
    </row>
    <row r="52" spans="1:8" ht="46.5" customHeight="1">
      <c r="A52" s="10"/>
      <c r="B52" s="1"/>
      <c r="C52" s="1">
        <v>2110</v>
      </c>
      <c r="D52" s="2" t="s">
        <v>6</v>
      </c>
      <c r="E52" s="8">
        <v>153420</v>
      </c>
      <c r="F52" s="8">
        <v>159153</v>
      </c>
      <c r="G52" s="29">
        <f t="shared" si="0"/>
        <v>103.73680093859991</v>
      </c>
      <c r="H52" s="30">
        <f t="shared" si="1"/>
        <v>0.29923989985664395</v>
      </c>
    </row>
    <row r="53" spans="1:8" ht="15">
      <c r="A53" s="10"/>
      <c r="B53" s="1">
        <v>75020</v>
      </c>
      <c r="C53" s="1"/>
      <c r="D53" s="2" t="s">
        <v>31</v>
      </c>
      <c r="E53" s="8">
        <f>E54+E55+E57+E58+E56+E59+E60</f>
        <v>259934</v>
      </c>
      <c r="F53" s="8">
        <f>F54+F55+F56+F57+F58</f>
        <v>127000</v>
      </c>
      <c r="G53" s="29">
        <f t="shared" si="0"/>
        <v>48.85855640277917</v>
      </c>
      <c r="H53" s="30">
        <f t="shared" si="1"/>
        <v>0.23878574253575982</v>
      </c>
    </row>
    <row r="54" spans="1:8" ht="15">
      <c r="A54" s="10"/>
      <c r="B54" s="1"/>
      <c r="C54" s="1" t="s">
        <v>100</v>
      </c>
      <c r="D54" s="2" t="s">
        <v>12</v>
      </c>
      <c r="E54" s="8">
        <v>5000</v>
      </c>
      <c r="F54" s="8">
        <v>5000</v>
      </c>
      <c r="G54" s="29">
        <f t="shared" si="0"/>
        <v>100</v>
      </c>
      <c r="H54" s="30">
        <f t="shared" si="1"/>
        <v>0.009401013485659835</v>
      </c>
    </row>
    <row r="55" spans="1:8" ht="47.25" customHeight="1">
      <c r="A55" s="10"/>
      <c r="B55" s="1"/>
      <c r="C55" s="1" t="s">
        <v>101</v>
      </c>
      <c r="D55" s="2" t="s">
        <v>32</v>
      </c>
      <c r="E55" s="8">
        <v>108000</v>
      </c>
      <c r="F55" s="8">
        <v>102000</v>
      </c>
      <c r="G55" s="29">
        <f t="shared" si="0"/>
        <v>94.44444444444444</v>
      </c>
      <c r="H55" s="30">
        <f t="shared" si="1"/>
        <v>0.19178067510746064</v>
      </c>
    </row>
    <row r="56" spans="1:8" ht="16.5" customHeight="1">
      <c r="A56" s="10"/>
      <c r="B56" s="1"/>
      <c r="C56" s="1" t="s">
        <v>102</v>
      </c>
      <c r="D56" s="2" t="s">
        <v>57</v>
      </c>
      <c r="E56" s="8">
        <v>232</v>
      </c>
      <c r="F56" s="8">
        <v>0</v>
      </c>
      <c r="G56" s="29">
        <f t="shared" si="0"/>
        <v>0</v>
      </c>
      <c r="H56" s="30">
        <f t="shared" si="1"/>
        <v>0</v>
      </c>
    </row>
    <row r="57" spans="1:8" ht="16.5" customHeight="1">
      <c r="A57" s="10"/>
      <c r="B57" s="1"/>
      <c r="C57" s="1" t="s">
        <v>103</v>
      </c>
      <c r="D57" s="2" t="s">
        <v>13</v>
      </c>
      <c r="E57" s="8">
        <v>75000</v>
      </c>
      <c r="F57" s="8">
        <v>10000</v>
      </c>
      <c r="G57" s="29">
        <f t="shared" si="0"/>
        <v>13.333333333333334</v>
      </c>
      <c r="H57" s="30">
        <f t="shared" si="1"/>
        <v>0.01880202697131967</v>
      </c>
    </row>
    <row r="58" spans="1:8" ht="16.5" customHeight="1">
      <c r="A58" s="10"/>
      <c r="B58" s="1"/>
      <c r="C58" s="1" t="s">
        <v>104</v>
      </c>
      <c r="D58" s="2" t="s">
        <v>14</v>
      </c>
      <c r="E58" s="8">
        <v>24588</v>
      </c>
      <c r="F58" s="8">
        <v>10000</v>
      </c>
      <c r="G58" s="29">
        <f t="shared" si="0"/>
        <v>40.67024564828372</v>
      </c>
      <c r="H58" s="30">
        <f t="shared" si="1"/>
        <v>0.01880202697131967</v>
      </c>
    </row>
    <row r="59" spans="1:8" ht="48.75" customHeight="1">
      <c r="A59" s="10"/>
      <c r="B59" s="1"/>
      <c r="C59" s="1">
        <v>6260</v>
      </c>
      <c r="D59" s="2" t="s">
        <v>130</v>
      </c>
      <c r="E59" s="8">
        <v>30000</v>
      </c>
      <c r="F59" s="8">
        <v>0</v>
      </c>
      <c r="G59" s="29">
        <f t="shared" si="0"/>
        <v>0</v>
      </c>
      <c r="H59" s="30">
        <f t="shared" si="1"/>
        <v>0</v>
      </c>
    </row>
    <row r="60" spans="1:8" ht="45" customHeight="1">
      <c r="A60" s="10"/>
      <c r="B60" s="1"/>
      <c r="C60" s="1">
        <v>6290</v>
      </c>
      <c r="D60" s="2" t="s">
        <v>131</v>
      </c>
      <c r="E60" s="8">
        <v>17114</v>
      </c>
      <c r="F60" s="8">
        <v>0</v>
      </c>
      <c r="G60" s="29">
        <f t="shared" si="0"/>
        <v>0</v>
      </c>
      <c r="H60" s="30">
        <f t="shared" si="1"/>
        <v>0</v>
      </c>
    </row>
    <row r="61" spans="1:8" ht="15.75" customHeight="1">
      <c r="A61" s="10"/>
      <c r="B61" s="1">
        <v>75045</v>
      </c>
      <c r="C61" s="1"/>
      <c r="D61" s="2" t="s">
        <v>123</v>
      </c>
      <c r="E61" s="8">
        <f>E62</f>
        <v>53729</v>
      </c>
      <c r="F61" s="8">
        <v>0</v>
      </c>
      <c r="G61" s="29">
        <f t="shared" si="0"/>
        <v>0</v>
      </c>
      <c r="H61" s="30">
        <f t="shared" si="1"/>
        <v>0</v>
      </c>
    </row>
    <row r="62" spans="1:8" ht="48.75" customHeight="1">
      <c r="A62" s="10"/>
      <c r="B62" s="1"/>
      <c r="C62" s="1">
        <v>2110</v>
      </c>
      <c r="D62" s="2" t="s">
        <v>6</v>
      </c>
      <c r="E62" s="8">
        <v>53729</v>
      </c>
      <c r="F62" s="8">
        <v>0</v>
      </c>
      <c r="G62" s="29">
        <f t="shared" si="0"/>
        <v>0</v>
      </c>
      <c r="H62" s="30">
        <f t="shared" si="1"/>
        <v>0</v>
      </c>
    </row>
    <row r="63" spans="1:8" ht="15" customHeight="1">
      <c r="A63" s="10"/>
      <c r="B63" s="1">
        <v>75075</v>
      </c>
      <c r="C63" s="1"/>
      <c r="D63" s="2" t="s">
        <v>111</v>
      </c>
      <c r="E63" s="8">
        <f>E64</f>
        <v>16947</v>
      </c>
      <c r="F63" s="8">
        <v>0</v>
      </c>
      <c r="G63" s="29">
        <f t="shared" si="0"/>
        <v>0</v>
      </c>
      <c r="H63" s="30">
        <f t="shared" si="1"/>
        <v>0</v>
      </c>
    </row>
    <row r="64" spans="1:8" ht="28.5" customHeight="1">
      <c r="A64" s="10"/>
      <c r="B64" s="1"/>
      <c r="C64" s="1">
        <v>2708</v>
      </c>
      <c r="D64" s="2" t="s">
        <v>17</v>
      </c>
      <c r="E64" s="8">
        <v>16947</v>
      </c>
      <c r="F64" s="8">
        <v>0</v>
      </c>
      <c r="G64" s="29">
        <f t="shared" si="0"/>
        <v>0</v>
      </c>
      <c r="H64" s="30">
        <f t="shared" si="1"/>
        <v>0</v>
      </c>
    </row>
    <row r="65" spans="1:8" ht="14.25">
      <c r="A65" s="11">
        <v>752</v>
      </c>
      <c r="B65" s="3"/>
      <c r="C65" s="3"/>
      <c r="D65" s="4" t="s">
        <v>33</v>
      </c>
      <c r="E65" s="7">
        <f>E66</f>
        <v>900</v>
      </c>
      <c r="F65" s="7">
        <f>F66</f>
        <v>1600</v>
      </c>
      <c r="G65" s="29">
        <f t="shared" si="0"/>
        <v>177.77777777777777</v>
      </c>
      <c r="H65" s="30">
        <f t="shared" si="1"/>
        <v>0.0030083243154111474</v>
      </c>
    </row>
    <row r="66" spans="1:8" ht="15">
      <c r="A66" s="10"/>
      <c r="B66" s="1">
        <v>75212</v>
      </c>
      <c r="C66" s="1"/>
      <c r="D66" s="2" t="s">
        <v>34</v>
      </c>
      <c r="E66" s="8">
        <f>E67</f>
        <v>900</v>
      </c>
      <c r="F66" s="8">
        <f>F67</f>
        <v>1600</v>
      </c>
      <c r="G66" s="29">
        <f t="shared" si="0"/>
        <v>177.77777777777777</v>
      </c>
      <c r="H66" s="30">
        <f t="shared" si="1"/>
        <v>0.0030083243154111474</v>
      </c>
    </row>
    <row r="67" spans="1:8" ht="46.5" customHeight="1">
      <c r="A67" s="10"/>
      <c r="B67" s="1"/>
      <c r="C67" s="1">
        <v>2110</v>
      </c>
      <c r="D67" s="2" t="s">
        <v>6</v>
      </c>
      <c r="E67" s="8">
        <v>900</v>
      </c>
      <c r="F67" s="8">
        <v>1600</v>
      </c>
      <c r="G67" s="29">
        <f t="shared" si="0"/>
        <v>177.77777777777777</v>
      </c>
      <c r="H67" s="30">
        <f t="shared" si="1"/>
        <v>0.0030083243154111474</v>
      </c>
    </row>
    <row r="68" spans="1:8" ht="31.5" customHeight="1">
      <c r="A68" s="13">
        <v>754</v>
      </c>
      <c r="B68" s="14"/>
      <c r="C68" s="14"/>
      <c r="D68" s="15" t="s">
        <v>118</v>
      </c>
      <c r="E68" s="16">
        <f>E69</f>
        <v>1000</v>
      </c>
      <c r="F68" s="16">
        <f>F69</f>
        <v>2500</v>
      </c>
      <c r="G68" s="29">
        <f t="shared" si="0"/>
        <v>250</v>
      </c>
      <c r="H68" s="30">
        <f t="shared" si="1"/>
        <v>0.0047005067428299175</v>
      </c>
    </row>
    <row r="69" spans="1:8" ht="16.5" customHeight="1">
      <c r="A69" s="10"/>
      <c r="B69" s="1">
        <v>75414</v>
      </c>
      <c r="C69" s="1"/>
      <c r="D69" s="2" t="s">
        <v>124</v>
      </c>
      <c r="E69" s="5">
        <f>E70</f>
        <v>1000</v>
      </c>
      <c r="F69" s="5">
        <f>F70</f>
        <v>2500</v>
      </c>
      <c r="G69" s="29">
        <f t="shared" si="0"/>
        <v>250</v>
      </c>
      <c r="H69" s="30">
        <f t="shared" si="1"/>
        <v>0.0047005067428299175</v>
      </c>
    </row>
    <row r="70" spans="1:8" ht="42.75" customHeight="1">
      <c r="A70" s="10"/>
      <c r="B70" s="1"/>
      <c r="C70" s="1">
        <v>2110</v>
      </c>
      <c r="D70" s="2" t="s">
        <v>6</v>
      </c>
      <c r="E70" s="5">
        <v>1000</v>
      </c>
      <c r="F70" s="5">
        <v>2500</v>
      </c>
      <c r="G70" s="29">
        <f t="shared" si="0"/>
        <v>250</v>
      </c>
      <c r="H70" s="30">
        <f aca="true" t="shared" si="2" ref="H70:H134">SUM((F70/53185755)*100)</f>
        <v>0.0047005067428299175</v>
      </c>
    </row>
    <row r="71" spans="1:8" ht="58.5" customHeight="1">
      <c r="A71" s="11">
        <v>756</v>
      </c>
      <c r="B71" s="3"/>
      <c r="C71" s="3"/>
      <c r="D71" s="4" t="s">
        <v>36</v>
      </c>
      <c r="E71" s="7">
        <f>E72+E75</f>
        <v>8279852</v>
      </c>
      <c r="F71" s="7">
        <f>F72+F75</f>
        <v>9303885</v>
      </c>
      <c r="G71" s="29">
        <f t="shared" si="0"/>
        <v>112.36776937558788</v>
      </c>
      <c r="H71" s="30">
        <f t="shared" si="2"/>
        <v>17.493189670805652</v>
      </c>
    </row>
    <row r="72" spans="1:8" ht="27.75" customHeight="1">
      <c r="A72" s="10"/>
      <c r="B72" s="1">
        <v>75618</v>
      </c>
      <c r="C72" s="1"/>
      <c r="D72" s="2" t="s">
        <v>37</v>
      </c>
      <c r="E72" s="8">
        <f>E73+E74</f>
        <v>1591000</v>
      </c>
      <c r="F72" s="8">
        <f>F73+F74</f>
        <v>1550000</v>
      </c>
      <c r="G72" s="29">
        <f aca="true" t="shared" si="3" ref="G72:G136">(F72/E72)*100</f>
        <v>97.42300439974858</v>
      </c>
      <c r="H72" s="30">
        <f t="shared" si="2"/>
        <v>2.9143141805545487</v>
      </c>
    </row>
    <row r="73" spans="1:8" ht="18.75" customHeight="1">
      <c r="A73" s="10"/>
      <c r="B73" s="1"/>
      <c r="C73" s="1" t="s">
        <v>97</v>
      </c>
      <c r="D73" s="2" t="s">
        <v>38</v>
      </c>
      <c r="E73" s="8">
        <v>1350000</v>
      </c>
      <c r="F73" s="8">
        <v>1400000</v>
      </c>
      <c r="G73" s="29">
        <f t="shared" si="3"/>
        <v>103.7037037037037</v>
      </c>
      <c r="H73" s="30">
        <f t="shared" si="2"/>
        <v>2.632283775984754</v>
      </c>
    </row>
    <row r="74" spans="1:8" ht="45.75" customHeight="1">
      <c r="A74" s="10"/>
      <c r="B74" s="1"/>
      <c r="C74" s="1" t="s">
        <v>139</v>
      </c>
      <c r="D74" s="2" t="s">
        <v>140</v>
      </c>
      <c r="E74" s="8">
        <v>241000</v>
      </c>
      <c r="F74" s="8">
        <v>150000</v>
      </c>
      <c r="G74" s="29">
        <f t="shared" si="3"/>
        <v>62.24066390041494</v>
      </c>
      <c r="H74" s="30">
        <f t="shared" si="2"/>
        <v>0.28203040456979506</v>
      </c>
    </row>
    <row r="75" spans="1:8" ht="18" customHeight="1">
      <c r="A75" s="10"/>
      <c r="B75" s="1">
        <v>75622</v>
      </c>
      <c r="C75" s="1"/>
      <c r="D75" s="2" t="s">
        <v>39</v>
      </c>
      <c r="E75" s="8">
        <f>E76+E77</f>
        <v>6688852</v>
      </c>
      <c r="F75" s="8">
        <f>F76+F77</f>
        <v>7753885</v>
      </c>
      <c r="G75" s="29">
        <f t="shared" si="3"/>
        <v>115.9225080776193</v>
      </c>
      <c r="H75" s="30">
        <f t="shared" si="2"/>
        <v>14.578875490251104</v>
      </c>
    </row>
    <row r="76" spans="1:8" ht="15">
      <c r="A76" s="10"/>
      <c r="B76" s="1"/>
      <c r="C76" s="1" t="s">
        <v>105</v>
      </c>
      <c r="D76" s="2" t="s">
        <v>40</v>
      </c>
      <c r="E76" s="8">
        <v>6600000</v>
      </c>
      <c r="F76" s="8">
        <v>7653885</v>
      </c>
      <c r="G76" s="29">
        <f t="shared" si="3"/>
        <v>115.96795454545455</v>
      </c>
      <c r="H76" s="30">
        <f t="shared" si="2"/>
        <v>14.390855220537905</v>
      </c>
    </row>
    <row r="77" spans="1:8" ht="15">
      <c r="A77" s="10"/>
      <c r="B77" s="1"/>
      <c r="C77" s="1" t="s">
        <v>106</v>
      </c>
      <c r="D77" s="2" t="s">
        <v>41</v>
      </c>
      <c r="E77" s="8">
        <v>88852</v>
      </c>
      <c r="F77" s="8">
        <v>100000</v>
      </c>
      <c r="G77" s="29">
        <f t="shared" si="3"/>
        <v>112.54670688335659</v>
      </c>
      <c r="H77" s="30">
        <f t="shared" si="2"/>
        <v>0.1880202697131967</v>
      </c>
    </row>
    <row r="78" spans="1:8" ht="14.25">
      <c r="A78" s="11">
        <v>758</v>
      </c>
      <c r="B78" s="3"/>
      <c r="C78" s="3"/>
      <c r="D78" s="4" t="s">
        <v>42</v>
      </c>
      <c r="E78" s="7">
        <f>E79+E83+E87+E81+E85</f>
        <v>16383436</v>
      </c>
      <c r="F78" s="7">
        <f>F79+F83+F87</f>
        <v>17700049</v>
      </c>
      <c r="G78" s="29">
        <f t="shared" si="3"/>
        <v>108.03624465588292</v>
      </c>
      <c r="H78" s="30">
        <f t="shared" si="2"/>
        <v>33.27967986916798</v>
      </c>
    </row>
    <row r="79" spans="1:8" ht="28.5" customHeight="1">
      <c r="A79" s="10"/>
      <c r="B79" s="1">
        <v>75801</v>
      </c>
      <c r="C79" s="1"/>
      <c r="D79" s="2" t="s">
        <v>43</v>
      </c>
      <c r="E79" s="8">
        <f>E80</f>
        <v>12061193</v>
      </c>
      <c r="F79" s="8">
        <v>13521460</v>
      </c>
      <c r="G79" s="29">
        <f t="shared" si="3"/>
        <v>112.10715225268346</v>
      </c>
      <c r="H79" s="30">
        <f t="shared" si="2"/>
        <v>25.423085561162008</v>
      </c>
    </row>
    <row r="80" spans="1:8" ht="15">
      <c r="A80" s="10"/>
      <c r="B80" s="1"/>
      <c r="C80" s="1">
        <v>2920</v>
      </c>
      <c r="D80" s="2" t="s">
        <v>44</v>
      </c>
      <c r="E80" s="8">
        <v>12061193</v>
      </c>
      <c r="F80" s="8">
        <v>13521460</v>
      </c>
      <c r="G80" s="29">
        <f t="shared" si="3"/>
        <v>112.10715225268346</v>
      </c>
      <c r="H80" s="30">
        <f t="shared" si="2"/>
        <v>25.423085561162008</v>
      </c>
    </row>
    <row r="81" spans="1:8" ht="30">
      <c r="A81" s="10"/>
      <c r="B81" s="1">
        <v>75802</v>
      </c>
      <c r="C81" s="1"/>
      <c r="D81" s="2" t="s">
        <v>113</v>
      </c>
      <c r="E81" s="5">
        <f>E82</f>
        <v>607000</v>
      </c>
      <c r="F81" s="5">
        <v>0</v>
      </c>
      <c r="G81" s="29">
        <f t="shared" si="3"/>
        <v>0</v>
      </c>
      <c r="H81" s="30">
        <f t="shared" si="2"/>
        <v>0</v>
      </c>
    </row>
    <row r="82" spans="1:8" ht="45">
      <c r="A82" s="10"/>
      <c r="B82" s="1"/>
      <c r="C82" s="1">
        <v>6180</v>
      </c>
      <c r="D82" s="2" t="s">
        <v>128</v>
      </c>
      <c r="E82" s="5">
        <v>607000</v>
      </c>
      <c r="F82" s="5">
        <v>0</v>
      </c>
      <c r="G82" s="29">
        <f t="shared" si="3"/>
        <v>0</v>
      </c>
      <c r="H82" s="30">
        <f t="shared" si="2"/>
        <v>0</v>
      </c>
    </row>
    <row r="83" spans="1:8" ht="15">
      <c r="A83" s="10"/>
      <c r="B83" s="1">
        <v>75803</v>
      </c>
      <c r="C83" s="1"/>
      <c r="D83" s="2" t="s">
        <v>45</v>
      </c>
      <c r="E83" s="8">
        <f>E84</f>
        <v>2925013</v>
      </c>
      <c r="F83" s="8">
        <f>F84</f>
        <v>3330945</v>
      </c>
      <c r="G83" s="29">
        <f t="shared" si="3"/>
        <v>113.87795541421526</v>
      </c>
      <c r="H83" s="30">
        <f t="shared" si="2"/>
        <v>6.26285177299824</v>
      </c>
    </row>
    <row r="84" spans="1:8" ht="15">
      <c r="A84" s="10"/>
      <c r="B84" s="1"/>
      <c r="C84" s="1">
        <v>2920</v>
      </c>
      <c r="D84" s="2" t="s">
        <v>44</v>
      </c>
      <c r="E84" s="8">
        <v>2925013</v>
      </c>
      <c r="F84" s="8">
        <v>3330945</v>
      </c>
      <c r="G84" s="29">
        <f t="shared" si="3"/>
        <v>113.87795541421526</v>
      </c>
      <c r="H84" s="30">
        <f t="shared" si="2"/>
        <v>6.26285177299824</v>
      </c>
    </row>
    <row r="85" spans="1:8" ht="15">
      <c r="A85" s="10"/>
      <c r="B85" s="1">
        <v>75814</v>
      </c>
      <c r="C85" s="1"/>
      <c r="D85" s="2" t="s">
        <v>132</v>
      </c>
      <c r="E85" s="8">
        <f>E86</f>
        <v>154282</v>
      </c>
      <c r="F85" s="8">
        <v>0</v>
      </c>
      <c r="G85" s="29">
        <f t="shared" si="3"/>
        <v>0</v>
      </c>
      <c r="H85" s="30">
        <f t="shared" si="2"/>
        <v>0</v>
      </c>
    </row>
    <row r="86" spans="1:8" ht="15">
      <c r="A86" s="10"/>
      <c r="B86" s="1"/>
      <c r="C86" s="1" t="s">
        <v>104</v>
      </c>
      <c r="D86" s="2" t="s">
        <v>14</v>
      </c>
      <c r="E86" s="8">
        <v>154282</v>
      </c>
      <c r="F86" s="8">
        <v>0</v>
      </c>
      <c r="G86" s="29">
        <f t="shared" si="3"/>
        <v>0</v>
      </c>
      <c r="H86" s="30">
        <f t="shared" si="2"/>
        <v>0</v>
      </c>
    </row>
    <row r="87" spans="1:8" ht="15">
      <c r="A87" s="10"/>
      <c r="B87" s="1">
        <v>75832</v>
      </c>
      <c r="C87" s="2"/>
      <c r="D87" s="2" t="s">
        <v>46</v>
      </c>
      <c r="E87" s="8">
        <f>E88</f>
        <v>635948</v>
      </c>
      <c r="F87" s="8">
        <f>F88</f>
        <v>847644</v>
      </c>
      <c r="G87" s="29">
        <f t="shared" si="3"/>
        <v>133.28825627252542</v>
      </c>
      <c r="H87" s="30">
        <f t="shared" si="2"/>
        <v>1.5937425350077292</v>
      </c>
    </row>
    <row r="88" spans="1:8" ht="15">
      <c r="A88" s="10"/>
      <c r="B88" s="1"/>
      <c r="C88" s="1">
        <v>2920</v>
      </c>
      <c r="D88" s="2" t="s">
        <v>44</v>
      </c>
      <c r="E88" s="8">
        <v>635948</v>
      </c>
      <c r="F88" s="8">
        <v>847644</v>
      </c>
      <c r="G88" s="29">
        <f t="shared" si="3"/>
        <v>133.28825627252542</v>
      </c>
      <c r="H88" s="30">
        <f t="shared" si="2"/>
        <v>1.5937425350077292</v>
      </c>
    </row>
    <row r="89" spans="1:8" ht="14.25">
      <c r="A89" s="11">
        <v>801</v>
      </c>
      <c r="B89" s="3"/>
      <c r="C89" s="3"/>
      <c r="D89" s="4" t="s">
        <v>47</v>
      </c>
      <c r="E89" s="7">
        <f>E90+E93+E100+E102+E104+E110+E115+E117</f>
        <v>3633775</v>
      </c>
      <c r="F89" s="7">
        <f>F90+F93+F100+F104+F110+F115+F117+F102</f>
        <v>3734148</v>
      </c>
      <c r="G89" s="29">
        <f t="shared" si="3"/>
        <v>102.76222385810898</v>
      </c>
      <c r="H89" s="30">
        <f t="shared" si="2"/>
        <v>7.0209551410899405</v>
      </c>
    </row>
    <row r="90" spans="1:8" ht="15">
      <c r="A90" s="10"/>
      <c r="B90" s="1">
        <v>80102</v>
      </c>
      <c r="C90" s="1"/>
      <c r="D90" s="2" t="s">
        <v>48</v>
      </c>
      <c r="E90" s="8">
        <f>E91+E92</f>
        <v>110</v>
      </c>
      <c r="F90" s="8">
        <f>F91+F92</f>
        <v>230</v>
      </c>
      <c r="G90" s="29">
        <f t="shared" si="3"/>
        <v>209.0909090909091</v>
      </c>
      <c r="H90" s="30">
        <f t="shared" si="2"/>
        <v>0.0004324466203403524</v>
      </c>
    </row>
    <row r="91" spans="1:8" ht="15">
      <c r="A91" s="10"/>
      <c r="B91" s="1"/>
      <c r="C91" s="1" t="s">
        <v>103</v>
      </c>
      <c r="D91" s="2" t="s">
        <v>13</v>
      </c>
      <c r="E91" s="8">
        <v>50</v>
      </c>
      <c r="F91" s="8">
        <v>130</v>
      </c>
      <c r="G91" s="29">
        <f t="shared" si="3"/>
        <v>260</v>
      </c>
      <c r="H91" s="30">
        <f t="shared" si="2"/>
        <v>0.00024442635062715574</v>
      </c>
    </row>
    <row r="92" spans="1:8" ht="15">
      <c r="A92" s="10"/>
      <c r="B92" s="1"/>
      <c r="C92" s="1" t="s">
        <v>104</v>
      </c>
      <c r="D92" s="2" t="s">
        <v>14</v>
      </c>
      <c r="E92" s="8">
        <v>60</v>
      </c>
      <c r="F92" s="8">
        <v>100</v>
      </c>
      <c r="G92" s="29">
        <f t="shared" si="3"/>
        <v>166.66666666666669</v>
      </c>
      <c r="H92" s="30">
        <f t="shared" si="2"/>
        <v>0.00018802026971319672</v>
      </c>
    </row>
    <row r="93" spans="1:8" ht="16.5" customHeight="1">
      <c r="A93" s="10"/>
      <c r="B93" s="1">
        <v>80110</v>
      </c>
      <c r="C93" s="1"/>
      <c r="D93" s="2" t="s">
        <v>49</v>
      </c>
      <c r="E93" s="8">
        <f>E94+E96+E97+E98</f>
        <v>3335692</v>
      </c>
      <c r="F93" s="8">
        <f>F94+F96+F97+F98+F95</f>
        <v>3639434</v>
      </c>
      <c r="G93" s="29">
        <f t="shared" si="3"/>
        <v>109.10581672408604</v>
      </c>
      <c r="H93" s="30">
        <f t="shared" si="2"/>
        <v>6.842873622833784</v>
      </c>
    </row>
    <row r="94" spans="1:8" ht="61.5" customHeight="1">
      <c r="A94" s="10"/>
      <c r="B94" s="1"/>
      <c r="C94" s="1" t="s">
        <v>101</v>
      </c>
      <c r="D94" s="2" t="s">
        <v>50</v>
      </c>
      <c r="E94" s="8">
        <v>5210</v>
      </c>
      <c r="F94" s="8">
        <v>5210</v>
      </c>
      <c r="G94" s="29">
        <f t="shared" si="3"/>
        <v>100</v>
      </c>
      <c r="H94" s="30">
        <f t="shared" si="2"/>
        <v>0.009795856052057548</v>
      </c>
    </row>
    <row r="95" spans="1:8" ht="45.75" customHeight="1">
      <c r="A95" s="10"/>
      <c r="B95" s="1"/>
      <c r="C95" s="1">
        <v>6610</v>
      </c>
      <c r="D95" s="2" t="s">
        <v>125</v>
      </c>
      <c r="E95" s="8">
        <v>0</v>
      </c>
      <c r="F95" s="8">
        <v>40000</v>
      </c>
      <c r="G95" s="29">
        <v>0</v>
      </c>
      <c r="H95" s="30">
        <f t="shared" si="2"/>
        <v>0.07520810788527868</v>
      </c>
    </row>
    <row r="96" spans="1:8" ht="15">
      <c r="A96" s="10"/>
      <c r="B96" s="1"/>
      <c r="C96" s="1" t="s">
        <v>103</v>
      </c>
      <c r="D96" s="2" t="s">
        <v>13</v>
      </c>
      <c r="E96" s="8">
        <v>40</v>
      </c>
      <c r="F96" s="8">
        <v>80</v>
      </c>
      <c r="G96" s="29">
        <f t="shared" si="3"/>
        <v>200</v>
      </c>
      <c r="H96" s="30">
        <f t="shared" si="2"/>
        <v>0.00015041621577055735</v>
      </c>
    </row>
    <row r="97" spans="1:8" ht="15">
      <c r="A97" s="10"/>
      <c r="B97" s="1"/>
      <c r="C97" s="1" t="s">
        <v>104</v>
      </c>
      <c r="D97" s="2" t="s">
        <v>14</v>
      </c>
      <c r="E97" s="8">
        <v>240</v>
      </c>
      <c r="F97" s="8">
        <v>230</v>
      </c>
      <c r="G97" s="29">
        <f t="shared" si="3"/>
        <v>95.83333333333334</v>
      </c>
      <c r="H97" s="30">
        <f t="shared" si="2"/>
        <v>0.0004324466203403524</v>
      </c>
    </row>
    <row r="98" spans="1:8" ht="29.25" customHeight="1">
      <c r="A98" s="10"/>
      <c r="B98" s="1"/>
      <c r="C98" s="1">
        <v>2310</v>
      </c>
      <c r="D98" s="2" t="s">
        <v>51</v>
      </c>
      <c r="E98" s="8">
        <v>3330202</v>
      </c>
      <c r="F98" s="8">
        <v>3593914</v>
      </c>
      <c r="G98" s="29">
        <f t="shared" si="3"/>
        <v>107.91879891970517</v>
      </c>
      <c r="H98" s="30">
        <f t="shared" si="2"/>
        <v>6.7572867960603356</v>
      </c>
    </row>
    <row r="99" spans="1:8" ht="45" customHeight="1">
      <c r="A99" s="10"/>
      <c r="B99" s="1"/>
      <c r="C99" s="1">
        <v>6610</v>
      </c>
      <c r="D99" s="2" t="s">
        <v>125</v>
      </c>
      <c r="E99" s="8">
        <v>0</v>
      </c>
      <c r="F99" s="8">
        <v>0</v>
      </c>
      <c r="G99" s="29">
        <v>0</v>
      </c>
      <c r="H99" s="30">
        <f t="shared" si="2"/>
        <v>0</v>
      </c>
    </row>
    <row r="100" spans="1:8" ht="15">
      <c r="A100" s="10"/>
      <c r="B100" s="1">
        <v>80111</v>
      </c>
      <c r="C100" s="1"/>
      <c r="D100" s="2" t="s">
        <v>52</v>
      </c>
      <c r="E100" s="8">
        <f>E101</f>
        <v>70</v>
      </c>
      <c r="F100" s="8">
        <f>F101</f>
        <v>80</v>
      </c>
      <c r="G100" s="29">
        <f t="shared" si="3"/>
        <v>114.28571428571428</v>
      </c>
      <c r="H100" s="30">
        <f t="shared" si="2"/>
        <v>0.00015041621577055735</v>
      </c>
    </row>
    <row r="101" spans="1:8" ht="15">
      <c r="A101" s="10"/>
      <c r="B101" s="1"/>
      <c r="C101" s="1" t="s">
        <v>104</v>
      </c>
      <c r="D101" s="2" t="s">
        <v>14</v>
      </c>
      <c r="E101" s="8">
        <v>70</v>
      </c>
      <c r="F101" s="8">
        <v>80</v>
      </c>
      <c r="G101" s="29">
        <f t="shared" si="3"/>
        <v>114.28571428571428</v>
      </c>
      <c r="H101" s="30">
        <f t="shared" si="2"/>
        <v>0.00015041621577055735</v>
      </c>
    </row>
    <row r="102" spans="1:8" ht="15">
      <c r="A102" s="10"/>
      <c r="B102" s="1">
        <v>80113</v>
      </c>
      <c r="C102" s="1"/>
      <c r="D102" s="2" t="s">
        <v>53</v>
      </c>
      <c r="E102" s="8">
        <f>E103</f>
        <v>34950</v>
      </c>
      <c r="F102" s="8">
        <f>F103</f>
        <v>27950</v>
      </c>
      <c r="G102" s="29">
        <f t="shared" si="3"/>
        <v>79.97138769670958</v>
      </c>
      <c r="H102" s="30">
        <f t="shared" si="2"/>
        <v>0.05255166538483848</v>
      </c>
    </row>
    <row r="103" spans="1:8" ht="45.75" customHeight="1">
      <c r="A103" s="10"/>
      <c r="B103" s="1"/>
      <c r="C103" s="1">
        <v>2310</v>
      </c>
      <c r="D103" s="2" t="s">
        <v>54</v>
      </c>
      <c r="E103" s="8">
        <v>34950</v>
      </c>
      <c r="F103" s="8">
        <v>27950</v>
      </c>
      <c r="G103" s="29">
        <f t="shared" si="3"/>
        <v>79.97138769670958</v>
      </c>
      <c r="H103" s="30">
        <f t="shared" si="2"/>
        <v>0.05255166538483848</v>
      </c>
    </row>
    <row r="104" spans="1:8" ht="15">
      <c r="A104" s="10"/>
      <c r="B104" s="1">
        <v>80120</v>
      </c>
      <c r="C104" s="1"/>
      <c r="D104" s="2" t="s">
        <v>55</v>
      </c>
      <c r="E104" s="8">
        <f>E105+E106+E107+E108+E109</f>
        <v>203640</v>
      </c>
      <c r="F104" s="8">
        <f>F105+F106+F107+F108</f>
        <v>6970</v>
      </c>
      <c r="G104" s="29">
        <f t="shared" si="3"/>
        <v>3.4227067373796896</v>
      </c>
      <c r="H104" s="30">
        <f t="shared" si="2"/>
        <v>0.01310501279900981</v>
      </c>
    </row>
    <row r="105" spans="1:8" ht="15">
      <c r="A105" s="10"/>
      <c r="B105" s="1"/>
      <c r="C105" s="1" t="s">
        <v>100</v>
      </c>
      <c r="D105" s="2" t="s">
        <v>12</v>
      </c>
      <c r="E105" s="8">
        <v>400</v>
      </c>
      <c r="F105" s="8">
        <v>600</v>
      </c>
      <c r="G105" s="29">
        <f t="shared" si="3"/>
        <v>150</v>
      </c>
      <c r="H105" s="30">
        <f t="shared" si="2"/>
        <v>0.0011281216182791802</v>
      </c>
    </row>
    <row r="106" spans="1:8" ht="63" customHeight="1">
      <c r="A106" s="10"/>
      <c r="B106" s="1"/>
      <c r="C106" s="1" t="s">
        <v>101</v>
      </c>
      <c r="D106" s="2" t="s">
        <v>50</v>
      </c>
      <c r="E106" s="8">
        <v>4000</v>
      </c>
      <c r="F106" s="8">
        <v>5000</v>
      </c>
      <c r="G106" s="29">
        <f t="shared" si="3"/>
        <v>125</v>
      </c>
      <c r="H106" s="30">
        <f t="shared" si="2"/>
        <v>0.009401013485659835</v>
      </c>
    </row>
    <row r="107" spans="1:8" ht="15">
      <c r="A107" s="10"/>
      <c r="B107" s="1"/>
      <c r="C107" s="1" t="s">
        <v>103</v>
      </c>
      <c r="D107" s="2" t="s">
        <v>13</v>
      </c>
      <c r="E107" s="8">
        <v>420</v>
      </c>
      <c r="F107" s="8">
        <v>640</v>
      </c>
      <c r="G107" s="29">
        <f t="shared" si="3"/>
        <v>152.38095238095238</v>
      </c>
      <c r="H107" s="30">
        <f t="shared" si="2"/>
        <v>0.0012033297261644588</v>
      </c>
    </row>
    <row r="108" spans="1:8" ht="15">
      <c r="A108" s="10"/>
      <c r="B108" s="1"/>
      <c r="C108" s="1" t="s">
        <v>104</v>
      </c>
      <c r="D108" s="2" t="s">
        <v>14</v>
      </c>
      <c r="E108" s="8">
        <v>520</v>
      </c>
      <c r="F108" s="8">
        <v>730</v>
      </c>
      <c r="G108" s="29">
        <f t="shared" si="3"/>
        <v>140.3846153846154</v>
      </c>
      <c r="H108" s="30">
        <f t="shared" si="2"/>
        <v>0.001372547968906336</v>
      </c>
    </row>
    <row r="109" spans="1:8" ht="45">
      <c r="A109" s="10"/>
      <c r="B109" s="1"/>
      <c r="C109" s="1">
        <v>2700</v>
      </c>
      <c r="D109" s="2" t="s">
        <v>121</v>
      </c>
      <c r="E109" s="8">
        <v>198300</v>
      </c>
      <c r="F109" s="8">
        <v>0</v>
      </c>
      <c r="G109" s="29">
        <f t="shared" si="3"/>
        <v>0</v>
      </c>
      <c r="H109" s="30">
        <f t="shared" si="2"/>
        <v>0</v>
      </c>
    </row>
    <row r="110" spans="1:8" ht="15">
      <c r="A110" s="10"/>
      <c r="B110" s="1">
        <v>80130</v>
      </c>
      <c r="C110" s="1"/>
      <c r="D110" s="2" t="s">
        <v>56</v>
      </c>
      <c r="E110" s="8">
        <f>E111+E112+E113+E114</f>
        <v>4390</v>
      </c>
      <c r="F110" s="8">
        <f>F111+F112+F113+F114</f>
        <v>3650</v>
      </c>
      <c r="G110" s="29">
        <f t="shared" si="3"/>
        <v>83.14350797266515</v>
      </c>
      <c r="H110" s="30">
        <f t="shared" si="2"/>
        <v>0.0068627398445316795</v>
      </c>
    </row>
    <row r="111" spans="1:8" ht="15">
      <c r="A111" s="10"/>
      <c r="B111" s="1"/>
      <c r="C111" s="1" t="s">
        <v>100</v>
      </c>
      <c r="D111" s="2" t="s">
        <v>12</v>
      </c>
      <c r="E111" s="8">
        <v>300</v>
      </c>
      <c r="F111" s="8">
        <v>300</v>
      </c>
      <c r="G111" s="29">
        <f t="shared" si="3"/>
        <v>100</v>
      </c>
      <c r="H111" s="30">
        <f t="shared" si="2"/>
        <v>0.0005640608091395901</v>
      </c>
    </row>
    <row r="112" spans="1:8" ht="60" customHeight="1">
      <c r="A112" s="10"/>
      <c r="B112" s="1"/>
      <c r="C112" s="1" t="s">
        <v>101</v>
      </c>
      <c r="D112" s="2" t="s">
        <v>50</v>
      </c>
      <c r="E112" s="8">
        <v>3500</v>
      </c>
      <c r="F112" s="8">
        <v>2500</v>
      </c>
      <c r="G112" s="29">
        <f t="shared" si="3"/>
        <v>71.42857142857143</v>
      </c>
      <c r="H112" s="30">
        <f t="shared" si="2"/>
        <v>0.0047005067428299175</v>
      </c>
    </row>
    <row r="113" spans="1:8" ht="15">
      <c r="A113" s="10"/>
      <c r="B113" s="1"/>
      <c r="C113" s="1" t="s">
        <v>103</v>
      </c>
      <c r="D113" s="2" t="s">
        <v>13</v>
      </c>
      <c r="E113" s="8">
        <v>350</v>
      </c>
      <c r="F113" s="8">
        <v>600</v>
      </c>
      <c r="G113" s="29">
        <f t="shared" si="3"/>
        <v>171.42857142857142</v>
      </c>
      <c r="H113" s="30">
        <f t="shared" si="2"/>
        <v>0.0011281216182791802</v>
      </c>
    </row>
    <row r="114" spans="1:8" ht="15">
      <c r="A114" s="10"/>
      <c r="B114" s="1"/>
      <c r="C114" s="1" t="s">
        <v>104</v>
      </c>
      <c r="D114" s="2" t="s">
        <v>14</v>
      </c>
      <c r="E114" s="8">
        <v>240</v>
      </c>
      <c r="F114" s="8">
        <v>250</v>
      </c>
      <c r="G114" s="29">
        <f t="shared" si="3"/>
        <v>104.16666666666667</v>
      </c>
      <c r="H114" s="30">
        <f t="shared" si="2"/>
        <v>0.0004700506742829917</v>
      </c>
    </row>
    <row r="115" spans="1:8" ht="15">
      <c r="A115" s="10"/>
      <c r="B115" s="1">
        <v>80146</v>
      </c>
      <c r="C115" s="1"/>
      <c r="D115" s="2" t="s">
        <v>58</v>
      </c>
      <c r="E115" s="8">
        <f>E116</f>
        <v>17987</v>
      </c>
      <c r="F115" s="8">
        <f>F116</f>
        <v>19176</v>
      </c>
      <c r="G115" s="29">
        <f t="shared" si="3"/>
        <v>106.61032968254851</v>
      </c>
      <c r="H115" s="30">
        <f t="shared" si="2"/>
        <v>0.036054766920202604</v>
      </c>
    </row>
    <row r="116" spans="1:8" ht="30.75" customHeight="1">
      <c r="A116" s="10"/>
      <c r="B116" s="1"/>
      <c r="C116" s="1">
        <v>2310</v>
      </c>
      <c r="D116" s="2" t="s">
        <v>59</v>
      </c>
      <c r="E116" s="8">
        <v>17987</v>
      </c>
      <c r="F116" s="8">
        <v>19176</v>
      </c>
      <c r="G116" s="29">
        <f t="shared" si="3"/>
        <v>106.61032968254851</v>
      </c>
      <c r="H116" s="30">
        <f t="shared" si="2"/>
        <v>0.036054766920202604</v>
      </c>
    </row>
    <row r="117" spans="1:8" ht="15">
      <c r="A117" s="10"/>
      <c r="B117" s="1">
        <v>80195</v>
      </c>
      <c r="C117" s="1"/>
      <c r="D117" s="2" t="s">
        <v>60</v>
      </c>
      <c r="E117" s="8">
        <f>E118+E119</f>
        <v>36936</v>
      </c>
      <c r="F117" s="8">
        <f>F119</f>
        <v>36658</v>
      </c>
      <c r="G117" s="29">
        <f t="shared" si="3"/>
        <v>99.24734676196665</v>
      </c>
      <c r="H117" s="30">
        <f t="shared" si="2"/>
        <v>0.06892447047146365</v>
      </c>
    </row>
    <row r="118" spans="1:8" ht="30">
      <c r="A118" s="10"/>
      <c r="B118" s="1"/>
      <c r="C118" s="1">
        <v>2130</v>
      </c>
      <c r="D118" s="2" t="s">
        <v>146</v>
      </c>
      <c r="E118" s="8">
        <v>1019</v>
      </c>
      <c r="F118" s="8">
        <v>0</v>
      </c>
      <c r="G118" s="29">
        <f t="shared" si="3"/>
        <v>0</v>
      </c>
      <c r="H118" s="30">
        <f t="shared" si="2"/>
        <v>0</v>
      </c>
    </row>
    <row r="119" spans="1:8" ht="31.5" customHeight="1">
      <c r="A119" s="10"/>
      <c r="B119" s="1"/>
      <c r="C119" s="1">
        <v>2310</v>
      </c>
      <c r="D119" s="2" t="s">
        <v>59</v>
      </c>
      <c r="E119" s="8">
        <v>35917</v>
      </c>
      <c r="F119" s="8">
        <v>36658</v>
      </c>
      <c r="G119" s="29">
        <f t="shared" si="3"/>
        <v>102.06308990171785</v>
      </c>
      <c r="H119" s="30">
        <f t="shared" si="2"/>
        <v>0.06892447047146365</v>
      </c>
    </row>
    <row r="120" spans="1:8" ht="14.25">
      <c r="A120" s="11">
        <v>851</v>
      </c>
      <c r="B120" s="3"/>
      <c r="C120" s="3"/>
      <c r="D120" s="4" t="s">
        <v>62</v>
      </c>
      <c r="E120" s="7">
        <f>E121</f>
        <v>2640000</v>
      </c>
      <c r="F120" s="7">
        <f>F121</f>
        <v>1901000</v>
      </c>
      <c r="G120" s="29">
        <f t="shared" si="3"/>
        <v>72.00757575757576</v>
      </c>
      <c r="H120" s="30">
        <f t="shared" si="2"/>
        <v>3.5742653272478693</v>
      </c>
    </row>
    <row r="121" spans="1:8" ht="33.75" customHeight="1">
      <c r="A121" s="10"/>
      <c r="B121" s="1">
        <v>85156</v>
      </c>
      <c r="C121" s="1"/>
      <c r="D121" s="2" t="s">
        <v>63</v>
      </c>
      <c r="E121" s="8">
        <f>E122</f>
        <v>2640000</v>
      </c>
      <c r="F121" s="8">
        <f>F122</f>
        <v>1901000</v>
      </c>
      <c r="G121" s="29">
        <f t="shared" si="3"/>
        <v>72.00757575757576</v>
      </c>
      <c r="H121" s="30">
        <f t="shared" si="2"/>
        <v>3.5742653272478693</v>
      </c>
    </row>
    <row r="122" spans="1:8" ht="45" customHeight="1">
      <c r="A122" s="10"/>
      <c r="B122" s="1"/>
      <c r="C122" s="1">
        <v>2110</v>
      </c>
      <c r="D122" s="2" t="s">
        <v>6</v>
      </c>
      <c r="E122" s="8">
        <v>2640000</v>
      </c>
      <c r="F122" s="8">
        <v>1901000</v>
      </c>
      <c r="G122" s="29">
        <f t="shared" si="3"/>
        <v>72.00757575757576</v>
      </c>
      <c r="H122" s="30">
        <f t="shared" si="2"/>
        <v>3.5742653272478693</v>
      </c>
    </row>
    <row r="123" spans="1:8" ht="14.25">
      <c r="A123" s="11">
        <v>852</v>
      </c>
      <c r="B123" s="3"/>
      <c r="C123" s="3"/>
      <c r="D123" s="4" t="s">
        <v>64</v>
      </c>
      <c r="E123" s="7">
        <f>E124+E130+E136+E140</f>
        <v>9076753</v>
      </c>
      <c r="F123" s="7">
        <f>F124+F130+F136+F140</f>
        <v>8988882</v>
      </c>
      <c r="G123" s="29">
        <f t="shared" si="3"/>
        <v>99.03191152166418</v>
      </c>
      <c r="H123" s="30">
        <f t="shared" si="2"/>
        <v>16.90092018060099</v>
      </c>
    </row>
    <row r="124" spans="1:8" ht="15">
      <c r="A124" s="12"/>
      <c r="B124" s="1">
        <v>85201</v>
      </c>
      <c r="C124" s="1"/>
      <c r="D124" s="2" t="s">
        <v>65</v>
      </c>
      <c r="E124" s="8">
        <f>E125+E126+E127+E128+E129</f>
        <v>207611</v>
      </c>
      <c r="F124" s="8">
        <f>F126+F127+F129</f>
        <v>200310</v>
      </c>
      <c r="G124" s="29">
        <f t="shared" si="3"/>
        <v>96.48332699134438</v>
      </c>
      <c r="H124" s="30">
        <f t="shared" si="2"/>
        <v>0.3766234022625043</v>
      </c>
    </row>
    <row r="125" spans="1:8" ht="45.75" customHeight="1">
      <c r="A125" s="10"/>
      <c r="B125" s="1"/>
      <c r="C125" s="1" t="s">
        <v>99</v>
      </c>
      <c r="D125" s="2" t="s">
        <v>144</v>
      </c>
      <c r="E125" s="8">
        <v>2400</v>
      </c>
      <c r="F125" s="8">
        <v>0</v>
      </c>
      <c r="G125" s="29">
        <f t="shared" si="3"/>
        <v>0</v>
      </c>
      <c r="H125" s="30">
        <f t="shared" si="2"/>
        <v>0</v>
      </c>
    </row>
    <row r="126" spans="1:8" ht="15">
      <c r="A126" s="10"/>
      <c r="B126" s="1"/>
      <c r="C126" s="1" t="s">
        <v>103</v>
      </c>
      <c r="D126" s="2" t="s">
        <v>13</v>
      </c>
      <c r="E126" s="8">
        <v>260</v>
      </c>
      <c r="F126" s="8">
        <v>500</v>
      </c>
      <c r="G126" s="29">
        <f t="shared" si="3"/>
        <v>192.30769230769232</v>
      </c>
      <c r="H126" s="30">
        <f t="shared" si="2"/>
        <v>0.0009401013485659834</v>
      </c>
    </row>
    <row r="127" spans="1:8" ht="15">
      <c r="A127" s="10"/>
      <c r="B127" s="1"/>
      <c r="C127" s="1" t="s">
        <v>104</v>
      </c>
      <c r="D127" s="2" t="s">
        <v>14</v>
      </c>
      <c r="E127" s="8">
        <v>9151</v>
      </c>
      <c r="F127" s="8">
        <v>140</v>
      </c>
      <c r="G127" s="29">
        <f t="shared" si="3"/>
        <v>1.5298874439951917</v>
      </c>
      <c r="H127" s="30">
        <f t="shared" si="2"/>
        <v>0.00026322837759847534</v>
      </c>
    </row>
    <row r="128" spans="1:8" ht="30">
      <c r="A128" s="10"/>
      <c r="B128" s="1"/>
      <c r="C128" s="1">
        <v>2130</v>
      </c>
      <c r="D128" s="2" t="s">
        <v>146</v>
      </c>
      <c r="E128" s="8">
        <v>4500</v>
      </c>
      <c r="F128" s="8">
        <v>0</v>
      </c>
      <c r="G128" s="29">
        <f t="shared" si="3"/>
        <v>0</v>
      </c>
      <c r="H128" s="30">
        <f t="shared" si="2"/>
        <v>0</v>
      </c>
    </row>
    <row r="129" spans="1:8" ht="45">
      <c r="A129" s="10"/>
      <c r="B129" s="1"/>
      <c r="C129" s="1">
        <v>2320</v>
      </c>
      <c r="D129" s="2" t="s">
        <v>73</v>
      </c>
      <c r="E129" s="8">
        <v>191300</v>
      </c>
      <c r="F129" s="8">
        <v>199670</v>
      </c>
      <c r="G129" s="29">
        <f t="shared" si="3"/>
        <v>104.37532671197071</v>
      </c>
      <c r="H129" s="30">
        <f t="shared" si="2"/>
        <v>0.37542007253633985</v>
      </c>
    </row>
    <row r="130" spans="1:8" ht="15">
      <c r="A130" s="10"/>
      <c r="B130" s="1">
        <v>85202</v>
      </c>
      <c r="C130" s="1"/>
      <c r="D130" s="2" t="s">
        <v>66</v>
      </c>
      <c r="E130" s="8">
        <f>E131+E132+E133+E134+E135</f>
        <v>8718329</v>
      </c>
      <c r="F130" s="8">
        <f>F131+F132+F133+F134+F135</f>
        <v>8549672</v>
      </c>
      <c r="G130" s="29">
        <f t="shared" si="3"/>
        <v>98.065489384491</v>
      </c>
      <c r="H130" s="30">
        <f t="shared" si="2"/>
        <v>16.07511635399366</v>
      </c>
    </row>
    <row r="131" spans="1:8" ht="59.25" customHeight="1">
      <c r="A131" s="10"/>
      <c r="B131" s="1"/>
      <c r="C131" s="1" t="s">
        <v>101</v>
      </c>
      <c r="D131" s="2" t="s">
        <v>21</v>
      </c>
      <c r="E131" s="8">
        <v>13830</v>
      </c>
      <c r="F131" s="8">
        <v>13890</v>
      </c>
      <c r="G131" s="29">
        <f t="shared" si="3"/>
        <v>100.43383947939262</v>
      </c>
      <c r="H131" s="30">
        <f t="shared" si="2"/>
        <v>0.02611601546316302</v>
      </c>
    </row>
    <row r="132" spans="1:8" ht="15">
      <c r="A132" s="10"/>
      <c r="B132" s="1"/>
      <c r="C132" s="1" t="s">
        <v>102</v>
      </c>
      <c r="D132" s="2" t="s">
        <v>57</v>
      </c>
      <c r="E132" s="8">
        <v>2992386</v>
      </c>
      <c r="F132" s="8">
        <v>3172840</v>
      </c>
      <c r="G132" s="29">
        <f t="shared" si="3"/>
        <v>106.03043858646579</v>
      </c>
      <c r="H132" s="30">
        <f t="shared" si="2"/>
        <v>5.965582325568191</v>
      </c>
    </row>
    <row r="133" spans="1:8" ht="15">
      <c r="A133" s="10"/>
      <c r="B133" s="1"/>
      <c r="C133" s="1" t="s">
        <v>103</v>
      </c>
      <c r="D133" s="2" t="s">
        <v>13</v>
      </c>
      <c r="E133" s="8">
        <v>2900</v>
      </c>
      <c r="F133" s="8">
        <v>3820</v>
      </c>
      <c r="G133" s="29">
        <f t="shared" si="3"/>
        <v>131.72413793103448</v>
      </c>
      <c r="H133" s="30">
        <f t="shared" si="2"/>
        <v>0.007182374303044113</v>
      </c>
    </row>
    <row r="134" spans="1:8" ht="15">
      <c r="A134" s="10"/>
      <c r="B134" s="1"/>
      <c r="C134" s="1" t="s">
        <v>104</v>
      </c>
      <c r="D134" s="2" t="s">
        <v>14</v>
      </c>
      <c r="E134" s="8">
        <v>1850</v>
      </c>
      <c r="F134" s="8">
        <v>1670</v>
      </c>
      <c r="G134" s="29">
        <f t="shared" si="3"/>
        <v>90.27027027027027</v>
      </c>
      <c r="H134" s="30">
        <f t="shared" si="2"/>
        <v>0.003139938504210385</v>
      </c>
    </row>
    <row r="135" spans="1:8" ht="30" customHeight="1">
      <c r="A135" s="10"/>
      <c r="B135" s="1"/>
      <c r="C135" s="1">
        <v>2130</v>
      </c>
      <c r="D135" s="2" t="s">
        <v>61</v>
      </c>
      <c r="E135" s="8">
        <v>5707363</v>
      </c>
      <c r="F135" s="8">
        <v>5357452</v>
      </c>
      <c r="G135" s="29">
        <f t="shared" si="3"/>
        <v>93.86913010439322</v>
      </c>
      <c r="H135" s="30">
        <f aca="true" t="shared" si="4" ref="H135:H198">SUM((F135/53185755)*100)</f>
        <v>10.07309570015505</v>
      </c>
    </row>
    <row r="136" spans="1:8" ht="15">
      <c r="A136" s="10"/>
      <c r="B136" s="1">
        <v>85218</v>
      </c>
      <c r="C136" s="1"/>
      <c r="D136" s="2" t="s">
        <v>67</v>
      </c>
      <c r="E136" s="8">
        <f>E137+E138+E139</f>
        <v>5713</v>
      </c>
      <c r="F136" s="8">
        <f>F137+F138</f>
        <v>400</v>
      </c>
      <c r="G136" s="29">
        <f t="shared" si="3"/>
        <v>7.001575354454752</v>
      </c>
      <c r="H136" s="30">
        <f t="shared" si="4"/>
        <v>0.0007520810788527869</v>
      </c>
    </row>
    <row r="137" spans="1:8" ht="15">
      <c r="A137" s="10"/>
      <c r="B137" s="1"/>
      <c r="C137" s="1" t="s">
        <v>103</v>
      </c>
      <c r="D137" s="2" t="s">
        <v>13</v>
      </c>
      <c r="E137" s="8">
        <v>300</v>
      </c>
      <c r="F137" s="8">
        <v>300</v>
      </c>
      <c r="G137" s="29">
        <f aca="true" t="shared" si="5" ref="G137:G201">(F137/E137)*100</f>
        <v>100</v>
      </c>
      <c r="H137" s="30">
        <f t="shared" si="4"/>
        <v>0.0005640608091395901</v>
      </c>
    </row>
    <row r="138" spans="1:8" ht="15">
      <c r="A138" s="10"/>
      <c r="B138" s="1"/>
      <c r="C138" s="1" t="s">
        <v>104</v>
      </c>
      <c r="D138" s="2" t="s">
        <v>68</v>
      </c>
      <c r="E138" s="8">
        <v>80</v>
      </c>
      <c r="F138" s="8">
        <v>100</v>
      </c>
      <c r="G138" s="29">
        <f t="shared" si="5"/>
        <v>125</v>
      </c>
      <c r="H138" s="30">
        <f t="shared" si="4"/>
        <v>0.00018802026971319672</v>
      </c>
    </row>
    <row r="139" spans="1:8" ht="30">
      <c r="A139" s="10"/>
      <c r="B139" s="1"/>
      <c r="C139" s="1">
        <v>2130</v>
      </c>
      <c r="D139" s="2" t="s">
        <v>147</v>
      </c>
      <c r="E139" s="8">
        <v>5333</v>
      </c>
      <c r="F139" s="8">
        <v>0</v>
      </c>
      <c r="G139" s="29">
        <f t="shared" si="5"/>
        <v>0</v>
      </c>
      <c r="H139" s="30">
        <f t="shared" si="4"/>
        <v>0</v>
      </c>
    </row>
    <row r="140" spans="1:8" ht="15">
      <c r="A140" s="10"/>
      <c r="B140" s="1">
        <v>85204</v>
      </c>
      <c r="C140" s="17"/>
      <c r="D140" s="2" t="s">
        <v>115</v>
      </c>
      <c r="E140" s="5">
        <f>E141</f>
        <v>145100</v>
      </c>
      <c r="F140" s="5">
        <f>F141</f>
        <v>238500</v>
      </c>
      <c r="G140" s="29">
        <f t="shared" si="5"/>
        <v>164.36940041350792</v>
      </c>
      <c r="H140" s="30">
        <f t="shared" si="4"/>
        <v>0.4484283432659742</v>
      </c>
    </row>
    <row r="141" spans="1:8" ht="45">
      <c r="A141" s="10"/>
      <c r="B141" s="1"/>
      <c r="C141" s="1">
        <v>2320</v>
      </c>
      <c r="D141" s="2" t="s">
        <v>73</v>
      </c>
      <c r="E141" s="5">
        <v>145100</v>
      </c>
      <c r="F141" s="5">
        <v>238500</v>
      </c>
      <c r="G141" s="29">
        <f t="shared" si="5"/>
        <v>164.36940041350792</v>
      </c>
      <c r="H141" s="30">
        <f t="shared" si="4"/>
        <v>0.4484283432659742</v>
      </c>
    </row>
    <row r="142" spans="1:8" ht="32.25" customHeight="1">
      <c r="A142" s="11">
        <v>853</v>
      </c>
      <c r="B142" s="3"/>
      <c r="C142" s="3"/>
      <c r="D142" s="4" t="s">
        <v>69</v>
      </c>
      <c r="E142" s="7">
        <f>E143+E145</f>
        <v>2351238</v>
      </c>
      <c r="F142" s="7">
        <f>F143+F145</f>
        <v>2428621</v>
      </c>
      <c r="G142" s="29">
        <f t="shared" si="5"/>
        <v>103.29115980602559</v>
      </c>
      <c r="H142" s="30">
        <f t="shared" si="4"/>
        <v>4.566299754511335</v>
      </c>
    </row>
    <row r="143" spans="1:8" ht="15">
      <c r="A143" s="10"/>
      <c r="B143" s="1">
        <v>85324</v>
      </c>
      <c r="C143" s="1"/>
      <c r="D143" s="2" t="s">
        <v>71</v>
      </c>
      <c r="E143" s="5">
        <f>E144</f>
        <v>19265</v>
      </c>
      <c r="F143" s="5"/>
      <c r="G143" s="29">
        <f t="shared" si="5"/>
        <v>0</v>
      </c>
      <c r="H143" s="30">
        <f t="shared" si="4"/>
        <v>0</v>
      </c>
    </row>
    <row r="144" spans="1:8" ht="15">
      <c r="A144" s="10"/>
      <c r="B144" s="1"/>
      <c r="C144" s="1" t="s">
        <v>104</v>
      </c>
      <c r="D144" s="2" t="s">
        <v>68</v>
      </c>
      <c r="E144" s="5">
        <v>19265</v>
      </c>
      <c r="F144" s="5"/>
      <c r="G144" s="29">
        <f t="shared" si="5"/>
        <v>0</v>
      </c>
      <c r="H144" s="30">
        <f t="shared" si="4"/>
        <v>0</v>
      </c>
    </row>
    <row r="145" spans="1:8" ht="15">
      <c r="A145" s="10"/>
      <c r="B145" s="1">
        <v>85333</v>
      </c>
      <c r="C145" s="1"/>
      <c r="D145" s="2" t="s">
        <v>72</v>
      </c>
      <c r="E145" s="8">
        <f>E146+E147+E149+E150+E148</f>
        <v>2331973</v>
      </c>
      <c r="F145" s="8">
        <f>F146+F147+F148+F149+F150</f>
        <v>2428621</v>
      </c>
      <c r="G145" s="29">
        <f t="shared" si="5"/>
        <v>104.14447337083234</v>
      </c>
      <c r="H145" s="30">
        <f t="shared" si="4"/>
        <v>4.566299754511335</v>
      </c>
    </row>
    <row r="146" spans="1:8" ht="15">
      <c r="A146" s="10"/>
      <c r="B146" s="1"/>
      <c r="C146" s="1" t="s">
        <v>103</v>
      </c>
      <c r="D146" s="2" t="s">
        <v>13</v>
      </c>
      <c r="E146" s="8">
        <v>650</v>
      </c>
      <c r="F146" s="8">
        <v>1500</v>
      </c>
      <c r="G146" s="29">
        <f t="shared" si="5"/>
        <v>230.76923076923075</v>
      </c>
      <c r="H146" s="30">
        <f t="shared" si="4"/>
        <v>0.0028203040456979507</v>
      </c>
    </row>
    <row r="147" spans="1:8" ht="15">
      <c r="A147" s="10"/>
      <c r="B147" s="1"/>
      <c r="C147" s="1" t="s">
        <v>104</v>
      </c>
      <c r="D147" s="2" t="s">
        <v>14</v>
      </c>
      <c r="E147" s="8">
        <v>250</v>
      </c>
      <c r="F147" s="8">
        <v>700</v>
      </c>
      <c r="G147" s="29">
        <f t="shared" si="5"/>
        <v>280</v>
      </c>
      <c r="H147" s="30">
        <f t="shared" si="4"/>
        <v>0.001316141887992377</v>
      </c>
    </row>
    <row r="148" spans="1:8" ht="30">
      <c r="A148" s="10"/>
      <c r="B148" s="1"/>
      <c r="C148" s="1">
        <v>2008</v>
      </c>
      <c r="D148" s="2" t="s">
        <v>133</v>
      </c>
      <c r="E148" s="8">
        <v>199430</v>
      </c>
      <c r="F148" s="8">
        <v>242370</v>
      </c>
      <c r="G148" s="29">
        <f t="shared" si="5"/>
        <v>121.53136438850724</v>
      </c>
      <c r="H148" s="30">
        <f t="shared" si="4"/>
        <v>0.4557047277038749</v>
      </c>
    </row>
    <row r="149" spans="1:8" ht="45.75" customHeight="1">
      <c r="A149" s="10"/>
      <c r="B149" s="1"/>
      <c r="C149" s="1">
        <v>2320</v>
      </c>
      <c r="D149" s="2" t="s">
        <v>73</v>
      </c>
      <c r="E149" s="8">
        <v>1487043</v>
      </c>
      <c r="F149" s="8">
        <v>1509551</v>
      </c>
      <c r="G149" s="29">
        <f t="shared" si="5"/>
        <v>101.51360787818508</v>
      </c>
      <c r="H149" s="30">
        <f t="shared" si="4"/>
        <v>2.838261861658258</v>
      </c>
    </row>
    <row r="150" spans="1:8" ht="27.75" customHeight="1">
      <c r="A150" s="10"/>
      <c r="B150" s="1"/>
      <c r="C150" s="1">
        <v>2440</v>
      </c>
      <c r="D150" s="2" t="s">
        <v>70</v>
      </c>
      <c r="E150" s="5">
        <v>644600</v>
      </c>
      <c r="F150" s="5">
        <v>674500</v>
      </c>
      <c r="G150" s="29">
        <f t="shared" si="5"/>
        <v>104.63853552590754</v>
      </c>
      <c r="H150" s="30">
        <f t="shared" si="4"/>
        <v>1.2681967192155117</v>
      </c>
    </row>
    <row r="151" spans="1:8" ht="14.25">
      <c r="A151" s="11">
        <v>854</v>
      </c>
      <c r="B151" s="3"/>
      <c r="C151" s="3"/>
      <c r="D151" s="4" t="s">
        <v>74</v>
      </c>
      <c r="E151" s="7">
        <f>E152+E157+E161+E165+E170+E172+E177</f>
        <v>2195375</v>
      </c>
      <c r="F151" s="7">
        <f>F152+F157+F161+F165+F170+F172+F177</f>
        <v>2176348</v>
      </c>
      <c r="G151" s="29">
        <f t="shared" si="5"/>
        <v>99.13331435403975</v>
      </c>
      <c r="H151" s="30">
        <f t="shared" si="4"/>
        <v>4.091975379497762</v>
      </c>
    </row>
    <row r="152" spans="1:8" ht="15">
      <c r="A152" s="10"/>
      <c r="B152" s="1">
        <v>85401</v>
      </c>
      <c r="C152" s="1"/>
      <c r="D152" s="2" t="s">
        <v>75</v>
      </c>
      <c r="E152" s="8">
        <f>453595</f>
        <v>453595</v>
      </c>
      <c r="F152" s="8">
        <f>F153+F154+F155+F156</f>
        <v>654657</v>
      </c>
      <c r="G152" s="29">
        <f t="shared" si="5"/>
        <v>144.32632634839447</v>
      </c>
      <c r="H152" s="30">
        <f t="shared" si="4"/>
        <v>1.2308878570963222</v>
      </c>
    </row>
    <row r="153" spans="1:8" ht="15">
      <c r="A153" s="10"/>
      <c r="B153" s="1"/>
      <c r="C153" s="1" t="s">
        <v>102</v>
      </c>
      <c r="D153" s="2" t="s">
        <v>57</v>
      </c>
      <c r="E153" s="8">
        <v>193540</v>
      </c>
      <c r="F153" s="8">
        <v>194400</v>
      </c>
      <c r="G153" s="29">
        <f t="shared" si="5"/>
        <v>100.44435258861218</v>
      </c>
      <c r="H153" s="30">
        <f t="shared" si="4"/>
        <v>0.3655114043224544</v>
      </c>
    </row>
    <row r="154" spans="1:8" ht="15">
      <c r="A154" s="10"/>
      <c r="B154" s="1"/>
      <c r="C154" s="1" t="s">
        <v>104</v>
      </c>
      <c r="D154" s="2" t="s">
        <v>14</v>
      </c>
      <c r="E154" s="8">
        <v>10</v>
      </c>
      <c r="F154" s="8">
        <v>18</v>
      </c>
      <c r="G154" s="29">
        <f t="shared" si="5"/>
        <v>180</v>
      </c>
      <c r="H154" s="30">
        <f t="shared" si="4"/>
        <v>3.3843648548375405E-05</v>
      </c>
    </row>
    <row r="155" spans="1:8" ht="32.25" customHeight="1">
      <c r="A155" s="10"/>
      <c r="B155" s="1"/>
      <c r="C155" s="1">
        <v>2310</v>
      </c>
      <c r="D155" s="2" t="s">
        <v>76</v>
      </c>
      <c r="E155" s="8">
        <v>260045</v>
      </c>
      <c r="F155" s="8">
        <v>437739</v>
      </c>
      <c r="G155" s="29">
        <f t="shared" si="5"/>
        <v>168.33201945817072</v>
      </c>
      <c r="H155" s="30">
        <f t="shared" si="4"/>
        <v>0.8230380484398501</v>
      </c>
    </row>
    <row r="156" spans="1:8" ht="45" customHeight="1">
      <c r="A156" s="10"/>
      <c r="B156" s="1"/>
      <c r="C156" s="1">
        <v>6610</v>
      </c>
      <c r="D156" s="2" t="s">
        <v>125</v>
      </c>
      <c r="E156" s="8">
        <v>0</v>
      </c>
      <c r="F156" s="8">
        <v>22500</v>
      </c>
      <c r="G156" s="29">
        <v>0</v>
      </c>
      <c r="H156" s="30">
        <f t="shared" si="4"/>
        <v>0.042304560685469256</v>
      </c>
    </row>
    <row r="157" spans="1:8" ht="30.75" customHeight="1">
      <c r="A157" s="10"/>
      <c r="B157" s="1">
        <v>85406</v>
      </c>
      <c r="C157" s="1"/>
      <c r="D157" s="2" t="s">
        <v>77</v>
      </c>
      <c r="E157" s="8">
        <f>E159+E160+E158</f>
        <v>2840</v>
      </c>
      <c r="F157" s="8">
        <f>F158+F159+F160</f>
        <v>1091</v>
      </c>
      <c r="G157" s="29">
        <f t="shared" si="5"/>
        <v>38.41549295774648</v>
      </c>
      <c r="H157" s="30">
        <f t="shared" si="4"/>
        <v>0.002051301142570976</v>
      </c>
    </row>
    <row r="158" spans="1:8" ht="60" customHeight="1">
      <c r="A158" s="10"/>
      <c r="B158" s="1"/>
      <c r="C158" s="1" t="s">
        <v>101</v>
      </c>
      <c r="D158" s="2" t="s">
        <v>78</v>
      </c>
      <c r="E158" s="8">
        <v>776</v>
      </c>
      <c r="F158" s="8">
        <v>776</v>
      </c>
      <c r="G158" s="29">
        <f t="shared" si="5"/>
        <v>100</v>
      </c>
      <c r="H158" s="30">
        <f t="shared" si="4"/>
        <v>0.0014590372929744065</v>
      </c>
    </row>
    <row r="159" spans="1:8" ht="15">
      <c r="A159" s="10"/>
      <c r="B159" s="1"/>
      <c r="C159" s="1" t="s">
        <v>103</v>
      </c>
      <c r="D159" s="2" t="s">
        <v>13</v>
      </c>
      <c r="E159" s="8">
        <v>843</v>
      </c>
      <c r="F159" s="8">
        <v>180</v>
      </c>
      <c r="G159" s="29">
        <f t="shared" si="5"/>
        <v>21.352313167259787</v>
      </c>
      <c r="H159" s="30">
        <f t="shared" si="4"/>
        <v>0.00033843648548375407</v>
      </c>
    </row>
    <row r="160" spans="1:8" ht="15">
      <c r="A160" s="10"/>
      <c r="B160" s="1"/>
      <c r="C160" s="1" t="s">
        <v>104</v>
      </c>
      <c r="D160" s="2" t="s">
        <v>14</v>
      </c>
      <c r="E160" s="8">
        <v>1221</v>
      </c>
      <c r="F160" s="8">
        <v>135</v>
      </c>
      <c r="G160" s="29">
        <f t="shared" si="5"/>
        <v>11.056511056511056</v>
      </c>
      <c r="H160" s="30">
        <f t="shared" si="4"/>
        <v>0.00025382736411281556</v>
      </c>
    </row>
    <row r="161" spans="1:8" ht="15">
      <c r="A161" s="10"/>
      <c r="B161" s="1">
        <v>85410</v>
      </c>
      <c r="C161" s="1"/>
      <c r="D161" s="2" t="s">
        <v>79</v>
      </c>
      <c r="E161" s="8">
        <f>E162+E163+E164</f>
        <v>60735</v>
      </c>
      <c r="F161" s="8">
        <f>F162+F163</f>
        <v>71130</v>
      </c>
      <c r="G161" s="29">
        <f t="shared" si="5"/>
        <v>117.11533712027662</v>
      </c>
      <c r="H161" s="30">
        <f t="shared" si="4"/>
        <v>0.13373881784699682</v>
      </c>
    </row>
    <row r="162" spans="1:8" ht="15">
      <c r="A162" s="10"/>
      <c r="B162" s="1"/>
      <c r="C162" s="1" t="s">
        <v>102</v>
      </c>
      <c r="D162" s="2" t="s">
        <v>57</v>
      </c>
      <c r="E162" s="8">
        <v>30725</v>
      </c>
      <c r="F162" s="8">
        <v>71120</v>
      </c>
      <c r="G162" s="29">
        <f t="shared" si="5"/>
        <v>231.4727420667209</v>
      </c>
      <c r="H162" s="30">
        <f t="shared" si="4"/>
        <v>0.1337200158200255</v>
      </c>
    </row>
    <row r="163" spans="1:8" ht="15">
      <c r="A163" s="10"/>
      <c r="B163" s="1"/>
      <c r="C163" s="1" t="s">
        <v>104</v>
      </c>
      <c r="D163" s="2" t="s">
        <v>14</v>
      </c>
      <c r="E163" s="8">
        <v>10</v>
      </c>
      <c r="F163" s="8">
        <v>10</v>
      </c>
      <c r="G163" s="29">
        <f t="shared" si="5"/>
        <v>100</v>
      </c>
      <c r="H163" s="30">
        <f t="shared" si="4"/>
        <v>1.880202697131967E-05</v>
      </c>
    </row>
    <row r="164" spans="1:8" ht="45">
      <c r="A164" s="10"/>
      <c r="B164" s="1"/>
      <c r="C164" s="1">
        <v>2700</v>
      </c>
      <c r="D164" s="2" t="s">
        <v>129</v>
      </c>
      <c r="E164" s="8">
        <v>30000</v>
      </c>
      <c r="F164" s="8">
        <v>0</v>
      </c>
      <c r="G164" s="29">
        <f t="shared" si="5"/>
        <v>0</v>
      </c>
      <c r="H164" s="30">
        <f t="shared" si="4"/>
        <v>0</v>
      </c>
    </row>
    <row r="165" spans="1:8" ht="15">
      <c r="A165" s="10"/>
      <c r="B165" s="1">
        <v>85411</v>
      </c>
      <c r="C165" s="1"/>
      <c r="D165" s="2" t="s">
        <v>80</v>
      </c>
      <c r="E165" s="8">
        <f>E166+E167+E168+E169</f>
        <v>1122513</v>
      </c>
      <c r="F165" s="8">
        <f>F166+F167+F168+F169</f>
        <v>1157513</v>
      </c>
      <c r="G165" s="29">
        <f t="shared" si="5"/>
        <v>103.11800397857307</v>
      </c>
      <c r="H165" s="30">
        <f t="shared" si="4"/>
        <v>2.1763590645653146</v>
      </c>
    </row>
    <row r="166" spans="1:8" ht="62.25" customHeight="1">
      <c r="A166" s="10"/>
      <c r="B166" s="1"/>
      <c r="C166" s="1" t="s">
        <v>101</v>
      </c>
      <c r="D166" s="2" t="s">
        <v>78</v>
      </c>
      <c r="E166" s="8">
        <v>6763</v>
      </c>
      <c r="F166" s="8">
        <v>6763</v>
      </c>
      <c r="G166" s="29">
        <f t="shared" si="5"/>
        <v>100</v>
      </c>
      <c r="H166" s="30">
        <f t="shared" si="4"/>
        <v>0.012715810840703494</v>
      </c>
    </row>
    <row r="167" spans="1:8" ht="15">
      <c r="A167" s="10"/>
      <c r="B167" s="1"/>
      <c r="C167" s="1" t="s">
        <v>102</v>
      </c>
      <c r="D167" s="2" t="s">
        <v>57</v>
      </c>
      <c r="E167" s="8">
        <v>1115000</v>
      </c>
      <c r="F167" s="8">
        <v>1150000</v>
      </c>
      <c r="G167" s="29">
        <f t="shared" si="5"/>
        <v>103.13901345291481</v>
      </c>
      <c r="H167" s="30">
        <f t="shared" si="4"/>
        <v>2.162233101701762</v>
      </c>
    </row>
    <row r="168" spans="1:8" ht="15">
      <c r="A168" s="10"/>
      <c r="B168" s="1"/>
      <c r="C168" s="1" t="s">
        <v>103</v>
      </c>
      <c r="D168" s="2" t="s">
        <v>13</v>
      </c>
      <c r="E168" s="8">
        <v>500</v>
      </c>
      <c r="F168" s="8">
        <v>500</v>
      </c>
      <c r="G168" s="29">
        <f t="shared" si="5"/>
        <v>100</v>
      </c>
      <c r="H168" s="30">
        <f t="shared" si="4"/>
        <v>0.0009401013485659834</v>
      </c>
    </row>
    <row r="169" spans="1:8" ht="15">
      <c r="A169" s="10"/>
      <c r="B169" s="1"/>
      <c r="C169" s="1" t="s">
        <v>104</v>
      </c>
      <c r="D169" s="2" t="s">
        <v>14</v>
      </c>
      <c r="E169" s="8">
        <v>250</v>
      </c>
      <c r="F169" s="8">
        <v>250</v>
      </c>
      <c r="G169" s="29">
        <f t="shared" si="5"/>
        <v>100</v>
      </c>
      <c r="H169" s="30">
        <f t="shared" si="4"/>
        <v>0.0004700506742829917</v>
      </c>
    </row>
    <row r="170" spans="1:8" ht="15">
      <c r="A170" s="10"/>
      <c r="B170" s="1">
        <v>85415</v>
      </c>
      <c r="C170" s="1"/>
      <c r="D170" s="2" t="s">
        <v>81</v>
      </c>
      <c r="E170" s="5">
        <f>E171</f>
        <v>32320</v>
      </c>
      <c r="F170" s="5">
        <f>F171</f>
        <v>3072</v>
      </c>
      <c r="G170" s="29">
        <f t="shared" si="5"/>
        <v>9.504950495049505</v>
      </c>
      <c r="H170" s="30">
        <f t="shared" si="4"/>
        <v>0.005775982685589402</v>
      </c>
    </row>
    <row r="171" spans="1:8" ht="45" customHeight="1">
      <c r="A171" s="10"/>
      <c r="B171" s="1"/>
      <c r="C171" s="1">
        <v>2310</v>
      </c>
      <c r="D171" s="2" t="s">
        <v>122</v>
      </c>
      <c r="E171" s="5">
        <v>32320</v>
      </c>
      <c r="F171" s="5">
        <v>3072</v>
      </c>
      <c r="G171" s="29">
        <f t="shared" si="5"/>
        <v>9.504950495049505</v>
      </c>
      <c r="H171" s="30">
        <f t="shared" si="4"/>
        <v>0.005775982685589402</v>
      </c>
    </row>
    <row r="172" spans="1:8" ht="15">
      <c r="A172" s="10"/>
      <c r="B172" s="1">
        <v>85417</v>
      </c>
      <c r="C172" s="1"/>
      <c r="D172" s="2" t="s">
        <v>82</v>
      </c>
      <c r="E172" s="8">
        <f>E173+E174+E175+E176</f>
        <v>332272</v>
      </c>
      <c r="F172" s="8">
        <f>F173+F174</f>
        <v>70785</v>
      </c>
      <c r="G172" s="29">
        <f t="shared" si="5"/>
        <v>21.303329802089856</v>
      </c>
      <c r="H172" s="30">
        <f t="shared" si="4"/>
        <v>0.1330901479164863</v>
      </c>
    </row>
    <row r="173" spans="1:8" ht="61.5" customHeight="1">
      <c r="A173" s="10"/>
      <c r="B173" s="1"/>
      <c r="C173" s="1" t="s">
        <v>101</v>
      </c>
      <c r="D173" s="2" t="s">
        <v>83</v>
      </c>
      <c r="E173" s="8">
        <v>7950</v>
      </c>
      <c r="F173" s="8">
        <v>2785</v>
      </c>
      <c r="G173" s="29">
        <f t="shared" si="5"/>
        <v>35.0314465408805</v>
      </c>
      <c r="H173" s="30">
        <f t="shared" si="4"/>
        <v>0.005236364511512528</v>
      </c>
    </row>
    <row r="174" spans="1:8" ht="15">
      <c r="A174" s="10"/>
      <c r="B174" s="1"/>
      <c r="C174" s="1" t="s">
        <v>102</v>
      </c>
      <c r="D174" s="2" t="s">
        <v>57</v>
      </c>
      <c r="E174" s="8">
        <v>303000</v>
      </c>
      <c r="F174" s="8">
        <v>68000</v>
      </c>
      <c r="G174" s="29">
        <f t="shared" si="5"/>
        <v>22.442244224422442</v>
      </c>
      <c r="H174" s="30">
        <f t="shared" si="4"/>
        <v>0.12785378340497378</v>
      </c>
    </row>
    <row r="175" spans="1:8" ht="15">
      <c r="A175" s="10"/>
      <c r="B175" s="1"/>
      <c r="C175" s="1" t="s">
        <v>103</v>
      </c>
      <c r="D175" s="2" t="s">
        <v>13</v>
      </c>
      <c r="E175" s="8">
        <v>1100</v>
      </c>
      <c r="F175" s="8">
        <v>0</v>
      </c>
      <c r="G175" s="29">
        <f t="shared" si="5"/>
        <v>0</v>
      </c>
      <c r="H175" s="30">
        <f t="shared" si="4"/>
        <v>0</v>
      </c>
    </row>
    <row r="176" spans="1:8" ht="15">
      <c r="A176" s="10"/>
      <c r="B176" s="1"/>
      <c r="C176" s="1" t="s">
        <v>104</v>
      </c>
      <c r="D176" s="2" t="s">
        <v>14</v>
      </c>
      <c r="E176" s="8">
        <v>20222</v>
      </c>
      <c r="F176" s="8">
        <v>0</v>
      </c>
      <c r="G176" s="29">
        <f t="shared" si="5"/>
        <v>0</v>
      </c>
      <c r="H176" s="30">
        <f t="shared" si="4"/>
        <v>0</v>
      </c>
    </row>
    <row r="177" spans="1:8" ht="15">
      <c r="A177" s="10"/>
      <c r="B177" s="1">
        <v>85421</v>
      </c>
      <c r="C177" s="1"/>
      <c r="D177" s="2" t="s">
        <v>117</v>
      </c>
      <c r="E177" s="8">
        <f>E178+E179+E180+E181+E182+E183</f>
        <v>191100</v>
      </c>
      <c r="F177" s="8">
        <f>F178+F179+F180+F181</f>
        <v>218100</v>
      </c>
      <c r="G177" s="29">
        <f t="shared" si="5"/>
        <v>114.1287284144427</v>
      </c>
      <c r="H177" s="30">
        <f t="shared" si="4"/>
        <v>0.41007220824448204</v>
      </c>
    </row>
    <row r="178" spans="1:8" ht="60">
      <c r="A178" s="10"/>
      <c r="B178" s="1"/>
      <c r="C178" s="1" t="s">
        <v>101</v>
      </c>
      <c r="D178" s="2" t="s">
        <v>83</v>
      </c>
      <c r="E178" s="8">
        <v>10000</v>
      </c>
      <c r="F178" s="8">
        <v>7000</v>
      </c>
      <c r="G178" s="29">
        <f t="shared" si="5"/>
        <v>70</v>
      </c>
      <c r="H178" s="30">
        <f t="shared" si="4"/>
        <v>0.01316141887992377</v>
      </c>
    </row>
    <row r="179" spans="1:8" ht="15">
      <c r="A179" s="10"/>
      <c r="B179" s="1"/>
      <c r="C179" s="1" t="s">
        <v>102</v>
      </c>
      <c r="D179" s="2" t="s">
        <v>57</v>
      </c>
      <c r="E179" s="8">
        <v>180000</v>
      </c>
      <c r="F179" s="8">
        <v>210000</v>
      </c>
      <c r="G179" s="29">
        <f t="shared" si="5"/>
        <v>116.66666666666667</v>
      </c>
      <c r="H179" s="30">
        <f t="shared" si="4"/>
        <v>0.39484256639771304</v>
      </c>
    </row>
    <row r="180" spans="1:8" ht="15">
      <c r="A180" s="10"/>
      <c r="B180" s="1"/>
      <c r="C180" s="1" t="s">
        <v>103</v>
      </c>
      <c r="D180" s="2" t="s">
        <v>13</v>
      </c>
      <c r="E180" s="8">
        <v>800</v>
      </c>
      <c r="F180" s="8">
        <v>800</v>
      </c>
      <c r="G180" s="29">
        <f t="shared" si="5"/>
        <v>100</v>
      </c>
      <c r="H180" s="30">
        <f t="shared" si="4"/>
        <v>0.0015041621577055737</v>
      </c>
    </row>
    <row r="181" spans="1:8" ht="15">
      <c r="A181" s="10"/>
      <c r="B181" s="1"/>
      <c r="C181" s="1" t="s">
        <v>104</v>
      </c>
      <c r="D181" s="2" t="s">
        <v>14</v>
      </c>
      <c r="E181" s="8">
        <v>300</v>
      </c>
      <c r="F181" s="8">
        <v>300</v>
      </c>
      <c r="G181" s="29">
        <f t="shared" si="5"/>
        <v>100</v>
      </c>
      <c r="H181" s="30">
        <f t="shared" si="4"/>
        <v>0.0005640608091395901</v>
      </c>
    </row>
    <row r="182" spans="1:8" ht="73.5" customHeight="1">
      <c r="A182" s="10"/>
      <c r="B182" s="1"/>
      <c r="C182" s="1">
        <v>6298</v>
      </c>
      <c r="D182" s="2" t="s">
        <v>114</v>
      </c>
      <c r="E182" s="8">
        <v>0</v>
      </c>
      <c r="F182" s="8">
        <v>0</v>
      </c>
      <c r="G182" s="29">
        <v>0</v>
      </c>
      <c r="H182" s="30">
        <f t="shared" si="4"/>
        <v>0</v>
      </c>
    </row>
    <row r="183" spans="1:8" ht="72.75" customHeight="1">
      <c r="A183" s="10"/>
      <c r="B183" s="1"/>
      <c r="C183" s="1">
        <v>6439</v>
      </c>
      <c r="D183" s="2" t="s">
        <v>112</v>
      </c>
      <c r="E183" s="8">
        <v>0</v>
      </c>
      <c r="F183" s="8">
        <v>0</v>
      </c>
      <c r="G183" s="29"/>
      <c r="H183" s="30">
        <f t="shared" si="4"/>
        <v>0</v>
      </c>
    </row>
    <row r="184" spans="1:8" ht="28.5" customHeight="1">
      <c r="A184" s="11">
        <v>900</v>
      </c>
      <c r="B184" s="3"/>
      <c r="C184" s="3"/>
      <c r="D184" s="4" t="s">
        <v>84</v>
      </c>
      <c r="E184" s="6">
        <f>E185</f>
        <v>70873</v>
      </c>
      <c r="F184" s="6">
        <v>0</v>
      </c>
      <c r="G184" s="29">
        <f t="shared" si="5"/>
        <v>0</v>
      </c>
      <c r="H184" s="30">
        <f t="shared" si="4"/>
        <v>0</v>
      </c>
    </row>
    <row r="185" spans="1:8" ht="15">
      <c r="A185" s="10"/>
      <c r="B185" s="1">
        <v>90006</v>
      </c>
      <c r="C185" s="1"/>
      <c r="D185" s="2" t="s">
        <v>85</v>
      </c>
      <c r="E185" s="5">
        <f>E186</f>
        <v>70873</v>
      </c>
      <c r="F185" s="5">
        <v>0</v>
      </c>
      <c r="G185" s="29">
        <f t="shared" si="5"/>
        <v>0</v>
      </c>
      <c r="H185" s="30">
        <f t="shared" si="4"/>
        <v>0</v>
      </c>
    </row>
    <row r="186" spans="1:8" ht="32.25" customHeight="1">
      <c r="A186" s="10"/>
      <c r="B186" s="1"/>
      <c r="C186" s="1">
        <v>2440</v>
      </c>
      <c r="D186" s="2" t="s">
        <v>70</v>
      </c>
      <c r="E186" s="5">
        <v>70873</v>
      </c>
      <c r="F186" s="5">
        <v>0</v>
      </c>
      <c r="G186" s="29">
        <f t="shared" si="5"/>
        <v>0</v>
      </c>
      <c r="H186" s="30">
        <f t="shared" si="4"/>
        <v>0</v>
      </c>
    </row>
    <row r="187" spans="1:8" ht="14.25">
      <c r="A187" s="11"/>
      <c r="B187" s="3"/>
      <c r="C187" s="3"/>
      <c r="D187" s="4" t="s">
        <v>86</v>
      </c>
      <c r="E187" s="7">
        <f>E5+E8+E12+E28+E37+E50+E65+E68+E71+E78+E120+E142+E151+E184+E123+E89+E23</f>
        <v>55140726</v>
      </c>
      <c r="F187" s="7">
        <f>F5+F8+F12+F23+F28+F37+F50+F65+F68+F71+F78+F89+F120+F123+F142+F151+F184</f>
        <v>53185755</v>
      </c>
      <c r="G187" s="29">
        <f t="shared" si="5"/>
        <v>96.45457878084521</v>
      </c>
      <c r="H187" s="30">
        <f t="shared" si="4"/>
        <v>100</v>
      </c>
    </row>
    <row r="188" spans="1:8" ht="15">
      <c r="A188" s="10"/>
      <c r="B188" s="1"/>
      <c r="C188" s="1" t="s">
        <v>105</v>
      </c>
      <c r="D188" s="2" t="s">
        <v>40</v>
      </c>
      <c r="E188" s="8">
        <v>6600000</v>
      </c>
      <c r="F188" s="8">
        <v>7653885</v>
      </c>
      <c r="G188" s="29">
        <f t="shared" si="5"/>
        <v>115.96795454545455</v>
      </c>
      <c r="H188" s="30">
        <f t="shared" si="4"/>
        <v>14.390855220537905</v>
      </c>
    </row>
    <row r="189" spans="1:8" ht="15">
      <c r="A189" s="10"/>
      <c r="B189" s="1"/>
      <c r="C189" s="1" t="s">
        <v>106</v>
      </c>
      <c r="D189" s="2" t="s">
        <v>41</v>
      </c>
      <c r="E189" s="8">
        <v>88852</v>
      </c>
      <c r="F189" s="8">
        <v>100000</v>
      </c>
      <c r="G189" s="29">
        <f t="shared" si="5"/>
        <v>112.54670688335659</v>
      </c>
      <c r="H189" s="30">
        <f t="shared" si="4"/>
        <v>0.1880202697131967</v>
      </c>
    </row>
    <row r="190" spans="1:8" ht="15">
      <c r="A190" s="10"/>
      <c r="B190" s="1"/>
      <c r="C190" s="1" t="s">
        <v>97</v>
      </c>
      <c r="D190" s="2" t="s">
        <v>38</v>
      </c>
      <c r="E190" s="8">
        <v>1350000</v>
      </c>
      <c r="F190" s="8">
        <v>1400000</v>
      </c>
      <c r="G190" s="29">
        <f t="shared" si="5"/>
        <v>103.7037037037037</v>
      </c>
      <c r="H190" s="30">
        <f t="shared" si="4"/>
        <v>2.632283775984754</v>
      </c>
    </row>
    <row r="191" spans="1:8" ht="30" customHeight="1">
      <c r="A191" s="10"/>
      <c r="B191" s="1"/>
      <c r="C191" s="1" t="s">
        <v>98</v>
      </c>
      <c r="D191" s="2" t="s">
        <v>87</v>
      </c>
      <c r="E191" s="8">
        <v>632</v>
      </c>
      <c r="F191" s="8">
        <v>632</v>
      </c>
      <c r="G191" s="29">
        <f t="shared" si="5"/>
        <v>100</v>
      </c>
      <c r="H191" s="30">
        <f t="shared" si="4"/>
        <v>0.0011882881045874032</v>
      </c>
    </row>
    <row r="192" spans="1:8" ht="44.25" customHeight="1">
      <c r="A192" s="10"/>
      <c r="B192" s="1"/>
      <c r="C192" s="1" t="s">
        <v>139</v>
      </c>
      <c r="D192" s="2" t="s">
        <v>140</v>
      </c>
      <c r="E192" s="8">
        <v>241000</v>
      </c>
      <c r="F192" s="8">
        <v>150000</v>
      </c>
      <c r="G192" s="29">
        <f t="shared" si="5"/>
        <v>62.24066390041494</v>
      </c>
      <c r="H192" s="30">
        <f t="shared" si="4"/>
        <v>0.28203040456979506</v>
      </c>
    </row>
    <row r="193" spans="1:8" ht="47.25" customHeight="1">
      <c r="A193" s="10"/>
      <c r="B193" s="1"/>
      <c r="C193" s="1" t="s">
        <v>99</v>
      </c>
      <c r="D193" s="2" t="s">
        <v>144</v>
      </c>
      <c r="E193" s="32">
        <v>2400</v>
      </c>
      <c r="F193" s="8"/>
      <c r="G193" s="29">
        <f t="shared" si="5"/>
        <v>0</v>
      </c>
      <c r="H193" s="30">
        <f t="shared" si="4"/>
        <v>0</v>
      </c>
    </row>
    <row r="194" spans="1:8" ht="15">
      <c r="A194" s="10"/>
      <c r="B194" s="1"/>
      <c r="C194" s="1" t="s">
        <v>100</v>
      </c>
      <c r="D194" s="2" t="s">
        <v>12</v>
      </c>
      <c r="E194" s="8">
        <v>5700</v>
      </c>
      <c r="F194" s="8">
        <v>5900</v>
      </c>
      <c r="G194" s="29">
        <f t="shared" si="5"/>
        <v>103.50877192982458</v>
      </c>
      <c r="H194" s="30">
        <f t="shared" si="4"/>
        <v>0.011093195913078604</v>
      </c>
    </row>
    <row r="195" spans="1:8" ht="61.5" customHeight="1">
      <c r="A195" s="10"/>
      <c r="B195" s="1"/>
      <c r="C195" s="1" t="s">
        <v>101</v>
      </c>
      <c r="D195" s="2" t="s">
        <v>78</v>
      </c>
      <c r="E195" s="8">
        <v>160767</v>
      </c>
      <c r="F195" s="8">
        <v>158799</v>
      </c>
      <c r="G195" s="29">
        <f t="shared" si="5"/>
        <v>98.77586818190301</v>
      </c>
      <c r="H195" s="30">
        <f t="shared" si="4"/>
        <v>0.29857430810185925</v>
      </c>
    </row>
    <row r="196" spans="1:8" ht="15">
      <c r="A196" s="10"/>
      <c r="B196" s="1"/>
      <c r="C196" s="1" t="s">
        <v>102</v>
      </c>
      <c r="D196" s="2" t="s">
        <v>57</v>
      </c>
      <c r="E196" s="8">
        <v>4814883</v>
      </c>
      <c r="F196" s="8">
        <v>4866360</v>
      </c>
      <c r="G196" s="29">
        <f t="shared" si="5"/>
        <v>101.06912255188756</v>
      </c>
      <c r="H196" s="30">
        <f t="shared" si="4"/>
        <v>9.149743197215118</v>
      </c>
    </row>
    <row r="197" spans="1:8" ht="30">
      <c r="A197" s="10"/>
      <c r="B197" s="1"/>
      <c r="C197" s="1" t="s">
        <v>116</v>
      </c>
      <c r="D197" s="2" t="s">
        <v>143</v>
      </c>
      <c r="E197" s="8">
        <v>3000000</v>
      </c>
      <c r="F197" s="8">
        <v>5218700</v>
      </c>
      <c r="G197" s="29">
        <f t="shared" si="5"/>
        <v>173.95666666666668</v>
      </c>
      <c r="H197" s="30">
        <f t="shared" si="4"/>
        <v>9.812213815522597</v>
      </c>
    </row>
    <row r="198" spans="1:8" ht="15">
      <c r="A198" s="10"/>
      <c r="B198" s="1"/>
      <c r="C198" s="1" t="s">
        <v>103</v>
      </c>
      <c r="D198" s="2" t="s">
        <v>13</v>
      </c>
      <c r="E198" s="8">
        <v>226999</v>
      </c>
      <c r="F198" s="8">
        <v>19590</v>
      </c>
      <c r="G198" s="29">
        <f t="shared" si="5"/>
        <v>8.629993964731122</v>
      </c>
      <c r="H198" s="30">
        <f t="shared" si="4"/>
        <v>0.036833170836815234</v>
      </c>
    </row>
    <row r="199" spans="1:8" ht="15">
      <c r="A199" s="10"/>
      <c r="B199" s="1"/>
      <c r="C199" s="1" t="s">
        <v>104</v>
      </c>
      <c r="D199" s="2" t="s">
        <v>68</v>
      </c>
      <c r="E199" s="8">
        <v>372540</v>
      </c>
      <c r="F199" s="8">
        <v>365641</v>
      </c>
      <c r="G199" s="29">
        <f t="shared" si="5"/>
        <v>98.14811832286466</v>
      </c>
      <c r="H199" s="30">
        <f aca="true" t="shared" si="6" ref="H199:H220">SUM((F199/53185755)*100)</f>
        <v>0.6874791943820295</v>
      </c>
    </row>
    <row r="200" spans="1:8" ht="30">
      <c r="A200" s="10"/>
      <c r="B200" s="1"/>
      <c r="C200" s="1">
        <v>2008</v>
      </c>
      <c r="D200" s="2" t="s">
        <v>133</v>
      </c>
      <c r="E200" s="8">
        <v>199430</v>
      </c>
      <c r="F200" s="8">
        <v>242370</v>
      </c>
      <c r="G200" s="29">
        <f t="shared" si="5"/>
        <v>121.53136438850724</v>
      </c>
      <c r="H200" s="30">
        <f t="shared" si="6"/>
        <v>0.4557047277038749</v>
      </c>
    </row>
    <row r="201" spans="1:8" ht="47.25" customHeight="1">
      <c r="A201" s="10"/>
      <c r="B201" s="1"/>
      <c r="C201" s="1">
        <v>2110</v>
      </c>
      <c r="D201" s="2" t="s">
        <v>6</v>
      </c>
      <c r="E201" s="8">
        <v>3837411</v>
      </c>
      <c r="F201" s="8">
        <v>2616973</v>
      </c>
      <c r="G201" s="29">
        <f t="shared" si="5"/>
        <v>68.19631777779341</v>
      </c>
      <c r="H201" s="30">
        <f t="shared" si="6"/>
        <v>4.920439692921534</v>
      </c>
    </row>
    <row r="202" spans="1:8" ht="30">
      <c r="A202" s="10"/>
      <c r="B202" s="1"/>
      <c r="C202" s="1">
        <v>2130</v>
      </c>
      <c r="D202" s="2" t="s">
        <v>94</v>
      </c>
      <c r="E202" s="8">
        <v>7224965</v>
      </c>
      <c r="F202" s="8">
        <v>5357452</v>
      </c>
      <c r="G202" s="29">
        <f aca="true" t="shared" si="7" ref="G202:G220">(F202/E202)*100</f>
        <v>74.151943988656</v>
      </c>
      <c r="H202" s="30">
        <f t="shared" si="6"/>
        <v>10.07309570015505</v>
      </c>
    </row>
    <row r="203" spans="1:8" ht="75">
      <c r="A203" s="10"/>
      <c r="B203" s="1"/>
      <c r="C203" s="1">
        <v>2139</v>
      </c>
      <c r="D203" s="2" t="s">
        <v>148</v>
      </c>
      <c r="E203" s="8"/>
      <c r="F203" s="8">
        <v>16386</v>
      </c>
      <c r="G203" s="29"/>
      <c r="H203" s="30">
        <f t="shared" si="6"/>
        <v>0.030809001395204413</v>
      </c>
    </row>
    <row r="204" spans="1:8" ht="35.25" customHeight="1">
      <c r="A204" s="10"/>
      <c r="B204" s="1"/>
      <c r="C204" s="1">
        <v>2310</v>
      </c>
      <c r="D204" s="2" t="s">
        <v>88</v>
      </c>
      <c r="E204" s="8">
        <v>3711421</v>
      </c>
      <c r="F204" s="8">
        <v>4118509</v>
      </c>
      <c r="G204" s="29">
        <f t="shared" si="7"/>
        <v>110.96852122138662</v>
      </c>
      <c r="H204" s="30">
        <f t="shared" si="6"/>
        <v>7.7436317299622806</v>
      </c>
    </row>
    <row r="205" spans="1:8" ht="31.5" customHeight="1">
      <c r="A205" s="10"/>
      <c r="B205" s="1"/>
      <c r="C205" s="1">
        <v>2320</v>
      </c>
      <c r="D205" s="2" t="s">
        <v>89</v>
      </c>
      <c r="E205" s="8">
        <v>1823443</v>
      </c>
      <c r="F205" s="8">
        <v>1947721</v>
      </c>
      <c r="G205" s="29">
        <f t="shared" si="7"/>
        <v>106.81556813127693</v>
      </c>
      <c r="H205" s="30">
        <f t="shared" si="6"/>
        <v>3.662110277460572</v>
      </c>
    </row>
    <row r="206" spans="1:8" ht="47.25" customHeight="1">
      <c r="A206" s="10"/>
      <c r="B206" s="1"/>
      <c r="C206" s="1">
        <v>2360</v>
      </c>
      <c r="D206" s="2" t="s">
        <v>90</v>
      </c>
      <c r="E206" s="8">
        <v>427780</v>
      </c>
      <c r="F206" s="8">
        <v>259585</v>
      </c>
      <c r="G206" s="29">
        <f t="shared" si="7"/>
        <v>60.68189256159708</v>
      </c>
      <c r="H206" s="30">
        <f t="shared" si="6"/>
        <v>0.4880724171350017</v>
      </c>
    </row>
    <row r="207" spans="1:8" ht="31.5" customHeight="1">
      <c r="A207" s="10"/>
      <c r="B207" s="1"/>
      <c r="C207" s="1">
        <v>2440</v>
      </c>
      <c r="D207" s="2" t="s">
        <v>70</v>
      </c>
      <c r="E207" s="8">
        <v>915873</v>
      </c>
      <c r="F207" s="8">
        <v>674500</v>
      </c>
      <c r="G207" s="29">
        <f t="shared" si="7"/>
        <v>73.645581865608</v>
      </c>
      <c r="H207" s="30">
        <f t="shared" si="6"/>
        <v>1.2681967192155117</v>
      </c>
    </row>
    <row r="208" spans="1:8" ht="45">
      <c r="A208" s="10"/>
      <c r="B208" s="1"/>
      <c r="C208" s="1">
        <v>2460</v>
      </c>
      <c r="D208" s="2" t="s">
        <v>92</v>
      </c>
      <c r="E208" s="8">
        <v>110920</v>
      </c>
      <c r="F208" s="8">
        <v>110920</v>
      </c>
      <c r="G208" s="29">
        <f t="shared" si="7"/>
        <v>100</v>
      </c>
      <c r="H208" s="30">
        <f t="shared" si="6"/>
        <v>0.20855208316587778</v>
      </c>
    </row>
    <row r="209" spans="1:8" ht="30">
      <c r="A209" s="10"/>
      <c r="B209" s="1"/>
      <c r="C209" s="1">
        <v>2700</v>
      </c>
      <c r="D209" s="2" t="s">
        <v>126</v>
      </c>
      <c r="E209" s="8">
        <v>228300</v>
      </c>
      <c r="F209" s="8">
        <v>0</v>
      </c>
      <c r="G209" s="29">
        <f t="shared" si="7"/>
        <v>0</v>
      </c>
      <c r="H209" s="30">
        <f t="shared" si="6"/>
        <v>0</v>
      </c>
    </row>
    <row r="210" spans="1:8" ht="33" customHeight="1">
      <c r="A210" s="10"/>
      <c r="B210" s="1"/>
      <c r="C210" s="1">
        <v>2708</v>
      </c>
      <c r="D210" s="2" t="s">
        <v>17</v>
      </c>
      <c r="E210" s="8">
        <v>61392</v>
      </c>
      <c r="F210" s="8">
        <v>139283</v>
      </c>
      <c r="G210" s="29">
        <f t="shared" si="7"/>
        <v>226.87483711232736</v>
      </c>
      <c r="H210" s="30">
        <f t="shared" si="6"/>
        <v>0.2618802722646318</v>
      </c>
    </row>
    <row r="211" spans="1:8" ht="33" customHeight="1">
      <c r="A211" s="10"/>
      <c r="B211" s="1"/>
      <c r="C211" s="1">
        <v>2710</v>
      </c>
      <c r="D211" s="2" t="s">
        <v>127</v>
      </c>
      <c r="E211" s="8">
        <v>123063</v>
      </c>
      <c r="F211" s="8"/>
      <c r="G211" s="29">
        <f t="shared" si="7"/>
        <v>0</v>
      </c>
      <c r="H211" s="30">
        <f t="shared" si="6"/>
        <v>0</v>
      </c>
    </row>
    <row r="212" spans="1:8" ht="15">
      <c r="A212" s="10"/>
      <c r="B212" s="1"/>
      <c r="C212" s="1">
        <v>2920</v>
      </c>
      <c r="D212" s="2" t="s">
        <v>44</v>
      </c>
      <c r="E212" s="8">
        <v>15622154</v>
      </c>
      <c r="F212" s="8">
        <v>17700049</v>
      </c>
      <c r="G212" s="29">
        <f t="shared" si="7"/>
        <v>113.30095068836219</v>
      </c>
      <c r="H212" s="30">
        <f t="shared" si="6"/>
        <v>33.27967986916798</v>
      </c>
    </row>
    <row r="213" spans="1:8" ht="45">
      <c r="A213" s="10"/>
      <c r="B213" s="1"/>
      <c r="C213" s="1">
        <v>6260</v>
      </c>
      <c r="D213" s="2" t="s">
        <v>130</v>
      </c>
      <c r="E213" s="8">
        <v>238944</v>
      </c>
      <c r="F213" s="8">
        <v>0</v>
      </c>
      <c r="G213" s="29">
        <f t="shared" si="7"/>
        <v>0</v>
      </c>
      <c r="H213" s="30">
        <f t="shared" si="6"/>
        <v>0</v>
      </c>
    </row>
    <row r="214" spans="1:8" ht="45">
      <c r="A214" s="10"/>
      <c r="B214" s="1"/>
      <c r="C214" s="1">
        <v>6180</v>
      </c>
      <c r="D214" s="2" t="s">
        <v>128</v>
      </c>
      <c r="E214" s="8">
        <v>607000</v>
      </c>
      <c r="F214" s="8">
        <v>0</v>
      </c>
      <c r="G214" s="29">
        <f t="shared" si="7"/>
        <v>0</v>
      </c>
      <c r="H214" s="30">
        <f t="shared" si="6"/>
        <v>0</v>
      </c>
    </row>
    <row r="215" spans="1:8" ht="45">
      <c r="A215" s="10"/>
      <c r="B215" s="1"/>
      <c r="C215" s="1">
        <v>6290</v>
      </c>
      <c r="D215" s="2" t="s">
        <v>131</v>
      </c>
      <c r="E215" s="8">
        <v>17114</v>
      </c>
      <c r="F215" s="8">
        <v>0</v>
      </c>
      <c r="G215" s="29">
        <f t="shared" si="7"/>
        <v>0</v>
      </c>
      <c r="H215" s="30">
        <f t="shared" si="6"/>
        <v>0</v>
      </c>
    </row>
    <row r="216" spans="1:8" ht="72" customHeight="1">
      <c r="A216" s="10"/>
      <c r="B216" s="1"/>
      <c r="C216" s="1">
        <v>6298</v>
      </c>
      <c r="D216" s="2" t="s">
        <v>110</v>
      </c>
      <c r="E216" s="5">
        <v>3078733</v>
      </c>
      <c r="F216" s="5">
        <v>0</v>
      </c>
      <c r="G216" s="29">
        <f t="shared" si="7"/>
        <v>0</v>
      </c>
      <c r="H216" s="30">
        <f t="shared" si="6"/>
        <v>0</v>
      </c>
    </row>
    <row r="217" spans="1:8" ht="44.25" customHeight="1">
      <c r="A217" s="10"/>
      <c r="B217" s="1"/>
      <c r="C217" s="1">
        <v>6410</v>
      </c>
      <c r="D217" s="2" t="s">
        <v>35</v>
      </c>
      <c r="E217" s="8">
        <v>49010</v>
      </c>
      <c r="F217" s="8">
        <v>0</v>
      </c>
      <c r="G217" s="29">
        <f t="shared" si="7"/>
        <v>0</v>
      </c>
      <c r="H217" s="30">
        <f t="shared" si="6"/>
        <v>0</v>
      </c>
    </row>
    <row r="218" spans="1:8" ht="70.5" customHeight="1">
      <c r="A218" s="10"/>
      <c r="B218" s="1"/>
      <c r="C218" s="1">
        <v>6439</v>
      </c>
      <c r="D218" s="2" t="s">
        <v>112</v>
      </c>
      <c r="E218" s="5">
        <v>0</v>
      </c>
      <c r="F218" s="5">
        <v>0</v>
      </c>
      <c r="G218" s="29">
        <v>0</v>
      </c>
      <c r="H218" s="30">
        <f t="shared" si="6"/>
        <v>0</v>
      </c>
    </row>
    <row r="219" spans="1:8" ht="45" customHeight="1">
      <c r="A219" s="10"/>
      <c r="B219" s="1"/>
      <c r="C219" s="1">
        <v>6610</v>
      </c>
      <c r="D219" s="2" t="s">
        <v>125</v>
      </c>
      <c r="E219" s="5">
        <v>0</v>
      </c>
      <c r="F219" s="5">
        <v>62500</v>
      </c>
      <c r="G219" s="29">
        <v>0</v>
      </c>
      <c r="H219" s="30">
        <f t="shared" si="6"/>
        <v>0.11751266857074794</v>
      </c>
    </row>
    <row r="220" spans="1:8" ht="15.75" thickBot="1">
      <c r="A220" s="23"/>
      <c r="B220" s="24"/>
      <c r="C220" s="24"/>
      <c r="D220" s="25" t="s">
        <v>91</v>
      </c>
      <c r="E220" s="26">
        <f>SUM(E188:E219)</f>
        <v>55140726</v>
      </c>
      <c r="F220" s="26">
        <f>SUM(F188:F219)</f>
        <v>53185755</v>
      </c>
      <c r="G220" s="31">
        <f t="shared" si="7"/>
        <v>96.45457878084521</v>
      </c>
      <c r="H220" s="30">
        <f t="shared" si="6"/>
        <v>100</v>
      </c>
    </row>
    <row r="221" spans="5:7" ht="12.75">
      <c r="E221" s="28"/>
      <c r="F221" s="28"/>
      <c r="G221" s="27"/>
    </row>
    <row r="222" spans="5:7" ht="12.75">
      <c r="E222" s="18"/>
      <c r="F222" s="18"/>
      <c r="G222" s="18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&amp;RZałącznik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2008-11-12T12:03:10Z</cp:lastPrinted>
  <dcterms:created xsi:type="dcterms:W3CDTF">2005-11-08T07:22:52Z</dcterms:created>
  <dcterms:modified xsi:type="dcterms:W3CDTF">2008-11-21T09:09:53Z</dcterms:modified>
  <cp:category/>
  <cp:version/>
  <cp:contentType/>
  <cp:contentStatus/>
</cp:coreProperties>
</file>