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0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<sst xmlns="http://schemas.openxmlformats.org/spreadsheetml/2006/main" count="306" uniqueCount="196">
  <si>
    <t>Dział</t>
  </si>
  <si>
    <t>Rozdz.</t>
  </si>
  <si>
    <t>Wyszczególnienie</t>
  </si>
  <si>
    <t>1</t>
  </si>
  <si>
    <t>2</t>
  </si>
  <si>
    <t>3</t>
  </si>
  <si>
    <t>010</t>
  </si>
  <si>
    <t>ROLNICTWO I  ŁOWIECTWO</t>
  </si>
  <si>
    <t>01005</t>
  </si>
  <si>
    <t>Prace geodezyjno-urządzeniowe na potrzeby rolnictwa</t>
  </si>
  <si>
    <t xml:space="preserve"> -wydatki  bieżące</t>
  </si>
  <si>
    <t>Pozostała działalność</t>
  </si>
  <si>
    <t>020</t>
  </si>
  <si>
    <t>LEŚNICTWO</t>
  </si>
  <si>
    <t>02001</t>
  </si>
  <si>
    <t>Gospodarka leśna</t>
  </si>
  <si>
    <t xml:space="preserve"> - wydatki bieżące</t>
  </si>
  <si>
    <t>02002</t>
  </si>
  <si>
    <t>Nadzór nad gospodarką leśną</t>
  </si>
  <si>
    <t>050</t>
  </si>
  <si>
    <t>RYBOŁÓWSTWO  I  RYBACTWO</t>
  </si>
  <si>
    <t>05095</t>
  </si>
  <si>
    <t>600</t>
  </si>
  <si>
    <t>TRANSPORT I  ŁĄCZNOŚĆ</t>
  </si>
  <si>
    <t>60014</t>
  </si>
  <si>
    <t>Drogi publiczne powiatowe</t>
  </si>
  <si>
    <t xml:space="preserve">   w tym: wynagrodzenia i pochodne od wynagrodzeń</t>
  </si>
  <si>
    <t xml:space="preserve"> - wydatki majątkowe</t>
  </si>
  <si>
    <t>- wydatki majątkowe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</si>
  <si>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</si>
  <si>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</si>
  <si>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</si>
  <si>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</si>
  <si>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</si>
  <si>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</si>
  <si>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</si>
  <si>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</si>
  <si>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710</t>
  </si>
  <si>
    <t>DZIAŁALNOŚĆ 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</si>
  <si>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</si>
  <si>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</si>
  <si>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</si>
  <si>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</si>
  <si>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</si>
  <si>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</si>
  <si>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 - wydatki  bieżące</t>
  </si>
  <si>
    <t xml:space="preserve">  w tym: wynagrodzenia i pochodne od wynagrodzeń</t>
  </si>
  <si>
    <t>-</t>
  </si>
  <si>
    <t>750</t>
  </si>
  <si>
    <t>ADMINISTRACJA PUBLICZNA</t>
  </si>
  <si>
    <t>75011</t>
  </si>
  <si>
    <t xml:space="preserve">Urzędy wojewódzkie </t>
  </si>
  <si>
    <t xml:space="preserve"> - wydatki bieżące </t>
  </si>
  <si>
    <t xml:space="preserve"> - w tym: wynagrodzenia i pochodne od wynagrodzeń</t>
  </si>
  <si>
    <t>75019</t>
  </si>
  <si>
    <t>Rady powiatów</t>
  </si>
  <si>
    <t xml:space="preserve">  w tym: diety radnych</t>
  </si>
  <si>
    <t>75020</t>
  </si>
  <si>
    <t>Starostwa powiatowe</t>
  </si>
  <si>
    <t>- wydatki bieżące</t>
  </si>
  <si>
    <t>Promocja jednostek samorządu terytorialnego</t>
  </si>
  <si>
    <t>75095</t>
  </si>
  <si>
    <t>752</t>
  </si>
  <si>
    <t>OBRONA NARODOWA</t>
  </si>
  <si>
    <t>75212</t>
  </si>
  <si>
    <t>Pozostałe wydatki obronne</t>
  </si>
  <si>
    <t>754</t>
  </si>
  <si>
    <t>BEZPIECZEŃSTWO PUBLICZNE I OCHRONA PRZECIWPOŻAROWA</t>
  </si>
  <si>
    <t>75415</t>
  </si>
  <si>
    <t>Zadania ratownictwa górskiego i wodnego</t>
  </si>
  <si>
    <t>75495</t>
  </si>
  <si>
    <t>757</t>
  </si>
  <si>
    <t>OBSŁUGA  DŁUGU  PUBLICZNEGO</t>
  </si>
  <si>
    <t>75702</t>
  </si>
  <si>
    <t>758</t>
  </si>
  <si>
    <t>RÓŻNE ROZLICZENIA</t>
  </si>
  <si>
    <t>75818</t>
  </si>
  <si>
    <t>Rezerwy ogólne i celowe</t>
  </si>
  <si>
    <t>801</t>
  </si>
  <si>
    <t>OŚWIATA  I  WYCHOWANIE</t>
  </si>
  <si>
    <t>80102</t>
  </si>
  <si>
    <t>Szkoły podstawowe specjalne</t>
  </si>
  <si>
    <t xml:space="preserve">               -dotacja dla szkoły niepublicznej</t>
  </si>
  <si>
    <t>80110</t>
  </si>
  <si>
    <t>Gimnazja</t>
  </si>
  <si>
    <t>80111</t>
  </si>
  <si>
    <t>Gimnazja specjalne</t>
  </si>
  <si>
    <t xml:space="preserve">               - dotacja dla szkoły niepublicznej</t>
  </si>
  <si>
    <t>80113</t>
  </si>
  <si>
    <t>Dowożenie uczniów do szkół</t>
  </si>
  <si>
    <t>-wydatki bieżące</t>
  </si>
  <si>
    <t>80120</t>
  </si>
  <si>
    <t>Licea ogólnokształcące</t>
  </si>
  <si>
    <t>80123</t>
  </si>
  <si>
    <t>Licea profilowane</t>
  </si>
  <si>
    <t>80130</t>
  </si>
  <si>
    <t>Szkoły zawodowe</t>
  </si>
  <si>
    <t>80134</t>
  </si>
  <si>
    <t>Szkoły zawodowe specjalne</t>
  </si>
  <si>
    <t xml:space="preserve">   w tym: wynagrodzenia i pochodne od wynagrodzeń </t>
  </si>
  <si>
    <t>80146</t>
  </si>
  <si>
    <t>Dokształcanie i doskonalenie nauczycieli</t>
  </si>
  <si>
    <t>80195</t>
  </si>
  <si>
    <t>851</t>
  </si>
  <si>
    <t>OCHRONA ZDROWIA</t>
  </si>
  <si>
    <t>85111</t>
  </si>
  <si>
    <t>Szpitale ogólne</t>
  </si>
  <si>
    <t xml:space="preserve">- wydatki bieżące </t>
  </si>
  <si>
    <t>85149</t>
  </si>
  <si>
    <t>Programy polityki  zdrowotnej</t>
  </si>
  <si>
    <t>85156</t>
  </si>
  <si>
    <t>Składki na ubezpieczenie zdrowotne  oraz świadczenia  dla osób nie objętych obowiązkiem ubezpieczenia zdrowotnego</t>
  </si>
  <si>
    <t>852</t>
  </si>
  <si>
    <t>POMOC SPOŁECZNA</t>
  </si>
  <si>
    <t>85201</t>
  </si>
  <si>
    <t>Placówki opiekuńczo-wychowawcze</t>
  </si>
  <si>
    <t xml:space="preserve">   w tym: -wynagrodzenia i pochodne od wynagrodzeń</t>
  </si>
  <si>
    <t>85202</t>
  </si>
  <si>
    <t>Domy pomocy społecznej</t>
  </si>
  <si>
    <t>85204</t>
  </si>
  <si>
    <t>Rodziny zastępcze</t>
  </si>
  <si>
    <t>w tym: wynagrodzenia i pochodne od wynagrodzeń</t>
  </si>
  <si>
    <t>85218</t>
  </si>
  <si>
    <t xml:space="preserve">Powiatowe centra pomocy rodzinie </t>
  </si>
  <si>
    <t>85295</t>
  </si>
  <si>
    <t>853</t>
  </si>
  <si>
    <t>POZOSTAŁE  ZADANIA W ZAKRESIE POLITYKI SPOŁECZNEJ</t>
  </si>
  <si>
    <t>85311</t>
  </si>
  <si>
    <t>Rehabilitacja zawodowa i społeczna osób niepełnosprawnych</t>
  </si>
  <si>
    <t>85333</t>
  </si>
  <si>
    <t>Powiatowe urzędy pracy</t>
  </si>
  <si>
    <t>854</t>
  </si>
  <si>
    <t>EDUKACYJNA OPIEKA WYCHOWAWCZA</t>
  </si>
  <si>
    <t>85401</t>
  </si>
  <si>
    <t>Świetlice szkolne</t>
  </si>
  <si>
    <t>85406</t>
  </si>
  <si>
    <t>Poradnie psychologiczno-pedagogiczne ,  w tym  poradnie specjalistyczne</t>
  </si>
  <si>
    <t>85410</t>
  </si>
  <si>
    <t>Internaty i bursy szkolne</t>
  </si>
  <si>
    <t>85411</t>
  </si>
  <si>
    <t>Domy wczasów dziecięcych</t>
  </si>
  <si>
    <t>85415</t>
  </si>
  <si>
    <t>Pomoc materialna dla uczniów</t>
  </si>
  <si>
    <t>85417</t>
  </si>
  <si>
    <t>Szkolne schroniska młodzieżowe</t>
  </si>
  <si>
    <t xml:space="preserve">    w tym: wynagrodzenia i pochodne od wynagrodzeń</t>
  </si>
  <si>
    <t>85446</t>
  </si>
  <si>
    <t>85495</t>
  </si>
  <si>
    <t xml:space="preserve">  - wydatki bieżące</t>
  </si>
  <si>
    <t>900</t>
  </si>
  <si>
    <t>GOSPODARKA KOMUNALNA I OCHRONA ŚRODOWISKA</t>
  </si>
  <si>
    <t>90006</t>
  </si>
  <si>
    <t>Ochrona gleby i wód podziemnych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</si>
  <si>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</si>
  <si>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</si>
  <si>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</si>
  <si>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</si>
  <si>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</si>
  <si>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</si>
  <si>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</si>
  <si>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 I  SPORT</t>
  </si>
  <si>
    <t>92605</t>
  </si>
  <si>
    <t>Zadania w zakresie kultury fizycznej i sportu</t>
  </si>
  <si>
    <t>w tym: dotacje na  zadania z zakresu kultury fizycznej i sportu</t>
  </si>
  <si>
    <t>WYDATKI OGÓŁEM</t>
  </si>
  <si>
    <t xml:space="preserve">z tego:- wydatki bieżące </t>
  </si>
  <si>
    <t>w tym:- wynagrodzenia i pochodne od wynagrodzeń</t>
  </si>
  <si>
    <t xml:space="preserve">                       - dotacje</t>
  </si>
  <si>
    <t xml:space="preserve">                       - wydatki na obsługę długu publicznego (kredytów) </t>
  </si>
  <si>
    <t>w tym: - rezerwa celowa na wyd. szkół i plac . oświat.</t>
  </si>
  <si>
    <t xml:space="preserve">            - wydatki majątkowe</t>
  </si>
  <si>
    <t>Obsługa papierów wartościowych, kredytów i pożyczek jednostek  samorządu terytorialnego</t>
  </si>
  <si>
    <t>Ośrodki dokumentacji geodezyjnej i kartograficznej</t>
  </si>
  <si>
    <t>(w złotych)</t>
  </si>
  <si>
    <t>w tym: dotacja na zadania w zakresie kultury</t>
  </si>
  <si>
    <t xml:space="preserve">              - rezerwa na wydatki bieżące</t>
  </si>
  <si>
    <t xml:space="preserve">               -dotacja  na zadania opiek-wychow zlec.stowarzyszeniom</t>
  </si>
  <si>
    <t xml:space="preserve">               -dotacja  dla powaitów na zadania opiek-wychowawcze</t>
  </si>
  <si>
    <t>I ROZDZIAŁÓW KLASYFIKACJI BUDŻETOWEJ</t>
  </si>
  <si>
    <t xml:space="preserve">   w tym: dotacja dla miasta Jelenia Góra na działalność     instruktażowo-     szkoleniową  biblioteki powiatowej</t>
  </si>
  <si>
    <t>w tym: - rezerwa celowa na wyd. szkół i plac. oświatowych</t>
  </si>
  <si>
    <t>Plan na 2007 r.</t>
  </si>
  <si>
    <t xml:space="preserve">Plan na 2007 rok </t>
  </si>
  <si>
    <t>po zmianach</t>
  </si>
  <si>
    <t xml:space="preserve">Wykonanie </t>
  </si>
  <si>
    <t>% (6:5)</t>
  </si>
  <si>
    <t>Młodzieżowe ośrodki wychowawcze</t>
  </si>
  <si>
    <t>Młodzieżowe ośrodki socjoterapii</t>
  </si>
  <si>
    <t xml:space="preserve"> - dotacja dla Zgromadzenia Zakonnego (DPS w  Szkl.Porębie)</t>
  </si>
  <si>
    <t xml:space="preserve">               -dotacja  dla powaitu jel. na terapię zajęciową</t>
  </si>
  <si>
    <t>w tym:dotacje</t>
  </si>
  <si>
    <t>Usuwanie skutków klęsk żywiołowych</t>
  </si>
  <si>
    <t xml:space="preserve">                  WYDATKI    POWIATU     W     2007 ROKU     WEDŁUG    DZIAŁÓW </t>
  </si>
  <si>
    <t>na 31.12.2007</t>
  </si>
  <si>
    <t>dotacja dla powiatu na zadania bieżące</t>
  </si>
  <si>
    <t xml:space="preserve">                       - rezerwy ogółem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</si>
</sst>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169" fontId="2" fillId="0" borderId="6" xfId="15" applyNumberFormat="1" applyFont="1" applyBorder="1" applyAlignment="1">
      <alignment horizontal="center" wrapText="1"/>
    </xf>
    <xf numFmtId="169" fontId="3" fillId="0" borderId="6" xfId="15" applyNumberFormat="1" applyFont="1" applyBorder="1" applyAlignment="1">
      <alignment horizontal="center" wrapText="1"/>
    </xf>
    <xf numFmtId="169" fontId="2" fillId="0" borderId="6" xfId="15" applyNumberFormat="1" applyFont="1" applyBorder="1" applyAlignment="1">
      <alignment wrapText="1"/>
    </xf>
    <xf numFmtId="169" fontId="3" fillId="0" borderId="6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wrapText="1"/>
    </xf>
    <xf numFmtId="169" fontId="3" fillId="0" borderId="5" xfId="15" applyNumberFormat="1" applyFont="1" applyBorder="1" applyAlignment="1">
      <alignment wrapText="1"/>
    </xf>
    <xf numFmtId="169" fontId="3" fillId="0" borderId="8" xfId="15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169" fontId="2" fillId="0" borderId="8" xfId="15" applyNumberFormat="1" applyFont="1" applyBorder="1" applyAlignment="1">
      <alignment wrapText="1"/>
    </xf>
    <xf numFmtId="169" fontId="2" fillId="0" borderId="8" xfId="15" applyNumberFormat="1" applyFont="1" applyBorder="1" applyAlignment="1">
      <alignment horizontal="center" wrapText="1"/>
    </xf>
    <xf numFmtId="0" fontId="3" fillId="0" borderId="7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0" borderId="8" xfId="0" applyFont="1" applyBorder="1" applyAlignment="1" quotePrefix="1">
      <alignment vertical="top" wrapText="1"/>
    </xf>
    <xf numFmtId="0" fontId="2" fillId="0" borderId="7" xfId="0" applyFont="1" applyBorder="1" applyAlignment="1">
      <alignment vertical="top" wrapText="1"/>
    </xf>
    <xf numFmtId="169" fontId="2" fillId="0" borderId="7" xfId="15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169" fontId="0" fillId="0" borderId="0" xfId="0" applyNumberFormat="1" applyAlignment="1">
      <alignment/>
    </xf>
    <xf numFmtId="169" fontId="3" fillId="0" borderId="6" xfId="15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169" fontId="3" fillId="0" borderId="8" xfId="15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169" fontId="3" fillId="0" borderId="7" xfId="15" applyNumberFormat="1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6" xfId="0" applyNumberFormat="1" applyFont="1" applyBorder="1" applyAlignment="1">
      <alignment horizontal="center" wrapText="1"/>
    </xf>
    <xf numFmtId="169" fontId="3" fillId="0" borderId="7" xfId="15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169" fontId="2" fillId="0" borderId="6" xfId="15" applyNumberFormat="1" applyFont="1" applyBorder="1" applyAlignment="1">
      <alignment wrapText="1"/>
    </xf>
    <xf numFmtId="43" fontId="0" fillId="0" borderId="0" xfId="15" applyAlignment="1">
      <alignment/>
    </xf>
    <xf numFmtId="43" fontId="6" fillId="0" borderId="0" xfId="15" applyFont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 topLeftCell="A127">
      <selection activeCell="H136" sqref="H136"/>
    </sheetView>
  </sheetViews>
  <sheetFormatPr defaultColWidth="9.140625" defaultRowHeight="12.75"/>
  <cols>
    <col min="1" max="1" width="5.140625" style="0" customWidth="1"/>
    <col min="2" max="2" width="7.140625" style="0" customWidth="1"/>
    <col min="3" max="3" width="60.00390625" style="0" customWidth="1"/>
    <col min="4" max="4" width="14.7109375" style="0" customWidth="1"/>
    <col min="5" max="5" width="14.57421875" style="0" customWidth="1"/>
    <col min="6" max="6" width="14.140625" style="0" customWidth="1"/>
    <col min="7" max="7" width="9.8515625" style="0" customWidth="1"/>
  </cols>
  <sheetData>
    <row r="1" spans="4:7" ht="12.75">
      <c r="D1" s="63"/>
      <c r="E1" s="63"/>
      <c r="F1" s="63"/>
      <c r="G1" s="63"/>
    </row>
    <row r="2" ht="12.75">
      <c r="E2" s="23"/>
    </row>
    <row r="3" ht="12.75">
      <c r="E3" s="23"/>
    </row>
    <row r="4" spans="5:6" ht="12.75">
      <c r="E4" s="64"/>
      <c r="F4" s="64"/>
    </row>
    <row r="5" spans="3:6" ht="14.25">
      <c r="C5" s="57" t="s">
        <v>192</v>
      </c>
      <c r="D5" s="57"/>
      <c r="E5" s="57"/>
      <c r="F5" s="32"/>
    </row>
    <row r="6" spans="3:5" ht="14.25">
      <c r="C6" s="68" t="s">
        <v>178</v>
      </c>
      <c r="D6" s="68"/>
      <c r="E6" s="68"/>
    </row>
    <row r="7" spans="3:7" ht="14.25">
      <c r="C7" s="40"/>
      <c r="G7" s="58"/>
    </row>
    <row r="9" ht="13.5" thickBot="1">
      <c r="F9" t="s">
        <v>173</v>
      </c>
    </row>
    <row r="10" spans="1:7" ht="12.75">
      <c r="A10" s="1"/>
      <c r="B10" s="4"/>
      <c r="C10" s="4"/>
      <c r="D10" s="65" t="s">
        <v>181</v>
      </c>
      <c r="E10" s="44" t="s">
        <v>182</v>
      </c>
      <c r="F10" s="4"/>
      <c r="G10" s="65" t="s">
        <v>185</v>
      </c>
    </row>
    <row r="11" spans="1:7" ht="12.75">
      <c r="A11" s="2" t="s">
        <v>0</v>
      </c>
      <c r="B11" s="5" t="s">
        <v>1</v>
      </c>
      <c r="C11" s="5" t="s">
        <v>2</v>
      </c>
      <c r="D11" s="66"/>
      <c r="E11" s="5" t="s">
        <v>183</v>
      </c>
      <c r="F11" s="5" t="s">
        <v>184</v>
      </c>
      <c r="G11" s="66"/>
    </row>
    <row r="12" spans="1:7" ht="13.5" thickBot="1">
      <c r="A12" s="3"/>
      <c r="B12" s="6"/>
      <c r="C12" s="6"/>
      <c r="D12" s="67"/>
      <c r="E12" s="6"/>
      <c r="F12" s="7" t="s">
        <v>193</v>
      </c>
      <c r="G12" s="67"/>
    </row>
    <row r="13" spans="1:7" ht="13.5" thickBot="1">
      <c r="A13" s="8" t="s">
        <v>3</v>
      </c>
      <c r="B13" s="7" t="s">
        <v>4</v>
      </c>
      <c r="C13" s="7" t="s">
        <v>5</v>
      </c>
      <c r="D13" s="7">
        <v>4</v>
      </c>
      <c r="E13" s="7">
        <v>5</v>
      </c>
      <c r="F13" s="7">
        <v>6</v>
      </c>
      <c r="G13" s="7">
        <v>7</v>
      </c>
    </row>
    <row r="14" spans="1:7" ht="16.5" thickBot="1">
      <c r="A14" s="9" t="s">
        <v>6</v>
      </c>
      <c r="B14" s="10"/>
      <c r="C14" s="11" t="s">
        <v>7</v>
      </c>
      <c r="D14" s="27">
        <f>D15</f>
        <v>20000</v>
      </c>
      <c r="E14" s="27">
        <f>E15</f>
        <v>15000</v>
      </c>
      <c r="F14" s="25">
        <f>F15</f>
        <v>12948</v>
      </c>
      <c r="G14" s="54">
        <f>(F14/E14)*100</f>
        <v>86.32</v>
      </c>
    </row>
    <row r="15" spans="1:7" ht="16.5" thickBot="1">
      <c r="A15" s="12"/>
      <c r="B15" s="13" t="s">
        <v>8</v>
      </c>
      <c r="C15" s="14" t="s">
        <v>9</v>
      </c>
      <c r="D15" s="28">
        <v>20000</v>
      </c>
      <c r="E15" s="28">
        <f>E16</f>
        <v>15000</v>
      </c>
      <c r="F15" s="26">
        <f>F16</f>
        <v>12948</v>
      </c>
      <c r="G15" s="54">
        <f aca="true" t="shared" si="0" ref="G15:G78">(F15/E15)*100</f>
        <v>86.32</v>
      </c>
    </row>
    <row r="16" spans="1:7" ht="16.5" thickBot="1">
      <c r="A16" s="12"/>
      <c r="B16" s="13"/>
      <c r="C16" s="14" t="s">
        <v>10</v>
      </c>
      <c r="D16" s="28">
        <v>20000</v>
      </c>
      <c r="E16" s="28">
        <v>15000</v>
      </c>
      <c r="F16" s="26">
        <v>12948</v>
      </c>
      <c r="G16" s="54">
        <f t="shared" si="0"/>
        <v>86.32</v>
      </c>
    </row>
    <row r="17" spans="1:7" ht="17.25" customHeight="1" thickBot="1">
      <c r="A17" s="9" t="s">
        <v>12</v>
      </c>
      <c r="B17" s="10"/>
      <c r="C17" s="11" t="s">
        <v>13</v>
      </c>
      <c r="D17" s="27">
        <f>D18+D21</f>
        <v>144370</v>
      </c>
      <c r="E17" s="27">
        <f>E18+E21</f>
        <v>144201</v>
      </c>
      <c r="F17" s="25">
        <f>F18+F21</f>
        <v>142637</v>
      </c>
      <c r="G17" s="34">
        <f t="shared" si="0"/>
        <v>98.91540280580578</v>
      </c>
    </row>
    <row r="18" spans="1:7" ht="16.5" thickBot="1">
      <c r="A18" s="12"/>
      <c r="B18" s="13" t="s">
        <v>14</v>
      </c>
      <c r="C18" s="14" t="s">
        <v>15</v>
      </c>
      <c r="D18" s="28">
        <f>D19</f>
        <v>114215</v>
      </c>
      <c r="E18" s="28">
        <f>E19</f>
        <v>114046</v>
      </c>
      <c r="F18" s="26">
        <f>F19</f>
        <v>114045</v>
      </c>
      <c r="G18" s="34">
        <f t="shared" si="0"/>
        <v>99.99912316082984</v>
      </c>
    </row>
    <row r="19" spans="1:7" ht="16.5" thickBot="1">
      <c r="A19" s="12"/>
      <c r="B19" s="13"/>
      <c r="C19" s="14" t="s">
        <v>16</v>
      </c>
      <c r="D19" s="28">
        <v>114215</v>
      </c>
      <c r="E19" s="28">
        <v>114046</v>
      </c>
      <c r="F19" s="26">
        <v>114045</v>
      </c>
      <c r="G19" s="34">
        <f t="shared" si="0"/>
        <v>99.99912316082984</v>
      </c>
    </row>
    <row r="20" spans="1:7" ht="16.5" thickBot="1">
      <c r="A20" s="12"/>
      <c r="B20" s="13"/>
      <c r="C20" s="14" t="s">
        <v>26</v>
      </c>
      <c r="D20" s="28"/>
      <c r="E20" s="28">
        <v>5831</v>
      </c>
      <c r="F20" s="26">
        <v>5831</v>
      </c>
      <c r="G20" s="34">
        <f t="shared" si="0"/>
        <v>100</v>
      </c>
    </row>
    <row r="21" spans="1:7" ht="16.5" thickBot="1">
      <c r="A21" s="12"/>
      <c r="B21" s="13" t="s">
        <v>17</v>
      </c>
      <c r="C21" s="14" t="s">
        <v>18</v>
      </c>
      <c r="D21" s="28">
        <f>D22</f>
        <v>30155</v>
      </c>
      <c r="E21" s="28">
        <f>E22</f>
        <v>30155</v>
      </c>
      <c r="F21" s="26">
        <f>F22</f>
        <v>28592</v>
      </c>
      <c r="G21" s="34">
        <f t="shared" si="0"/>
        <v>94.81677997015422</v>
      </c>
    </row>
    <row r="22" spans="1:7" ht="16.5" thickBot="1">
      <c r="A22" s="12"/>
      <c r="B22" s="13"/>
      <c r="C22" s="14" t="s">
        <v>16</v>
      </c>
      <c r="D22" s="28">
        <v>30155</v>
      </c>
      <c r="E22" s="28">
        <v>30155</v>
      </c>
      <c r="F22" s="26">
        <v>28592</v>
      </c>
      <c r="G22" s="34">
        <f t="shared" si="0"/>
        <v>94.81677997015422</v>
      </c>
    </row>
    <row r="23" spans="1:7" ht="16.5" thickBot="1">
      <c r="A23" s="9" t="s">
        <v>19</v>
      </c>
      <c r="B23" s="10"/>
      <c r="C23" s="11" t="s">
        <v>20</v>
      </c>
      <c r="D23" s="27">
        <f>D24</f>
        <v>1000</v>
      </c>
      <c r="E23" s="27">
        <f>E24</f>
        <v>800</v>
      </c>
      <c r="F23" s="25" t="s">
        <v>47</v>
      </c>
      <c r="G23" s="34">
        <v>0</v>
      </c>
    </row>
    <row r="24" spans="1:7" ht="16.5" thickBot="1">
      <c r="A24" s="12"/>
      <c r="B24" s="13" t="s">
        <v>21</v>
      </c>
      <c r="C24" s="14" t="s">
        <v>11</v>
      </c>
      <c r="D24" s="28">
        <f>D25</f>
        <v>1000</v>
      </c>
      <c r="E24" s="28">
        <f>E25</f>
        <v>800</v>
      </c>
      <c r="F24" s="26" t="s">
        <v>47</v>
      </c>
      <c r="G24" s="34">
        <v>0</v>
      </c>
    </row>
    <row r="25" spans="1:7" ht="16.5" thickBot="1">
      <c r="A25" s="12"/>
      <c r="B25" s="13"/>
      <c r="C25" s="14" t="s">
        <v>16</v>
      </c>
      <c r="D25" s="28">
        <v>1000</v>
      </c>
      <c r="E25" s="28">
        <v>800</v>
      </c>
      <c r="F25" s="26" t="s">
        <v>47</v>
      </c>
      <c r="G25" s="34">
        <v>0</v>
      </c>
    </row>
    <row r="26" spans="1:7" ht="16.5" thickBot="1">
      <c r="A26" s="9" t="s">
        <v>22</v>
      </c>
      <c r="B26" s="10"/>
      <c r="C26" s="11" t="s">
        <v>23</v>
      </c>
      <c r="D26" s="27">
        <f>D27</f>
        <v>1614640</v>
      </c>
      <c r="E26" s="27">
        <f>E27+E31</f>
        <v>4289823</v>
      </c>
      <c r="F26" s="25">
        <f>F27+F31</f>
        <v>4009242</v>
      </c>
      <c r="G26" s="34">
        <f t="shared" si="0"/>
        <v>93.45938049192239</v>
      </c>
    </row>
    <row r="27" spans="1:7" ht="16.5" thickBot="1">
      <c r="A27" s="12"/>
      <c r="B27" s="13" t="s">
        <v>24</v>
      </c>
      <c r="C27" s="14" t="s">
        <v>25</v>
      </c>
      <c r="D27" s="28">
        <f>D28</f>
        <v>1614640</v>
      </c>
      <c r="E27" s="28">
        <f>E28+E30</f>
        <v>3261570</v>
      </c>
      <c r="F27" s="26">
        <f>F28+F30</f>
        <v>2980753</v>
      </c>
      <c r="G27" s="34">
        <f t="shared" si="0"/>
        <v>91.39012806715783</v>
      </c>
    </row>
    <row r="28" spans="1:7" ht="16.5" thickBot="1">
      <c r="A28" s="12"/>
      <c r="B28" s="13"/>
      <c r="C28" s="14" t="s">
        <v>16</v>
      </c>
      <c r="D28" s="28">
        <v>1614640</v>
      </c>
      <c r="E28" s="28">
        <v>1661570</v>
      </c>
      <c r="F28" s="26">
        <v>1614053</v>
      </c>
      <c r="G28" s="34">
        <f t="shared" si="0"/>
        <v>97.14023483813502</v>
      </c>
    </row>
    <row r="29" spans="1:7" ht="16.5" thickBot="1">
      <c r="A29" s="12"/>
      <c r="B29" s="13"/>
      <c r="C29" s="14" t="s">
        <v>26</v>
      </c>
      <c r="D29" s="28">
        <v>352500</v>
      </c>
      <c r="E29" s="28">
        <v>356550</v>
      </c>
      <c r="F29" s="26">
        <v>350296</v>
      </c>
      <c r="G29" s="34">
        <f t="shared" si="0"/>
        <v>98.24596830739026</v>
      </c>
    </row>
    <row r="30" spans="1:7" ht="16.5" thickBot="1">
      <c r="A30" s="12"/>
      <c r="B30" s="13"/>
      <c r="C30" s="14" t="s">
        <v>27</v>
      </c>
      <c r="D30" s="26" t="s">
        <v>47</v>
      </c>
      <c r="E30" s="26">
        <v>1600000</v>
      </c>
      <c r="F30" s="26">
        <v>1366700</v>
      </c>
      <c r="G30" s="34">
        <f t="shared" si="0"/>
        <v>85.41875</v>
      </c>
    </row>
    <row r="31" spans="1:7" ht="16.5" thickBot="1">
      <c r="A31" s="18"/>
      <c r="B31" s="19">
        <v>60078</v>
      </c>
      <c r="C31" s="20" t="s">
        <v>191</v>
      </c>
      <c r="D31" s="31" t="s">
        <v>47</v>
      </c>
      <c r="E31" s="31">
        <f>E32</f>
        <v>1028253</v>
      </c>
      <c r="F31" s="48">
        <f>F32</f>
        <v>1028489</v>
      </c>
      <c r="G31" s="56">
        <f t="shared" si="0"/>
        <v>100.02295154986176</v>
      </c>
    </row>
    <row r="32" spans="1:7" ht="16.5" thickBot="1">
      <c r="A32" s="18"/>
      <c r="B32" s="19"/>
      <c r="C32" s="20" t="s">
        <v>16</v>
      </c>
      <c r="D32" s="47" t="s">
        <v>47</v>
      </c>
      <c r="E32" s="47">
        <v>1028253</v>
      </c>
      <c r="F32" s="55">
        <v>1028489</v>
      </c>
      <c r="G32" s="56">
        <f t="shared" si="0"/>
        <v>100.02295154986176</v>
      </c>
    </row>
    <row r="33" spans="1:7" ht="16.5" thickBot="1">
      <c r="A33" s="9" t="s">
        <v>29</v>
      </c>
      <c r="B33" s="10"/>
      <c r="C33" s="11" t="s">
        <v>30</v>
      </c>
      <c r="D33" s="27">
        <f aca="true" t="shared" si="1" ref="D33:F34">D34</f>
        <v>146242</v>
      </c>
      <c r="E33" s="27">
        <f t="shared" si="1"/>
        <v>146946</v>
      </c>
      <c r="F33" s="25">
        <f t="shared" si="1"/>
        <v>144521</v>
      </c>
      <c r="G33" s="34">
        <f t="shared" si="0"/>
        <v>98.34973391586026</v>
      </c>
    </row>
    <row r="34" spans="1:7" ht="16.5" thickBot="1">
      <c r="A34" s="12"/>
      <c r="B34" s="13" t="s">
        <v>31</v>
      </c>
      <c r="C34" s="14" t="s">
        <v>32</v>
      </c>
      <c r="D34" s="28">
        <f t="shared" si="1"/>
        <v>146242</v>
      </c>
      <c r="E34" s="28">
        <f t="shared" si="1"/>
        <v>146946</v>
      </c>
      <c r="F34" s="26">
        <f t="shared" si="1"/>
        <v>144521</v>
      </c>
      <c r="G34" s="34">
        <f t="shared" si="0"/>
        <v>98.34973391586026</v>
      </c>
    </row>
    <row r="35" spans="1:7" ht="16.5" thickBot="1">
      <c r="A35" s="12"/>
      <c r="B35" s="13"/>
      <c r="C35" s="14" t="s">
        <v>16</v>
      </c>
      <c r="D35" s="28">
        <v>146242</v>
      </c>
      <c r="E35" s="28">
        <v>146946</v>
      </c>
      <c r="F35" s="26">
        <v>144521</v>
      </c>
      <c r="G35" s="34">
        <f t="shared" si="0"/>
        <v>98.34973391586026</v>
      </c>
    </row>
    <row r="36" spans="1:7" ht="16.5" thickBot="1">
      <c r="A36" s="12"/>
      <c r="B36" s="13"/>
      <c r="C36" s="14" t="s">
        <v>26</v>
      </c>
      <c r="D36" s="26" t="s">
        <v>47</v>
      </c>
      <c r="E36" s="26">
        <v>15206</v>
      </c>
      <c r="F36" s="46">
        <v>15206</v>
      </c>
      <c r="G36" s="34">
        <f t="shared" si="0"/>
        <v>100</v>
      </c>
    </row>
    <row r="37" spans="1:7" ht="16.5" thickBot="1">
      <c r="A37" s="9" t="s">
        <v>33</v>
      </c>
      <c r="B37" s="10"/>
      <c r="C37" s="11" t="s">
        <v>34</v>
      </c>
      <c r="D37" s="27">
        <f>D38</f>
        <v>116000</v>
      </c>
      <c r="E37" s="27">
        <f>E38</f>
        <v>234083</v>
      </c>
      <c r="F37" s="25">
        <f>F38</f>
        <v>226401</v>
      </c>
      <c r="G37" s="34">
        <f t="shared" si="0"/>
        <v>96.71825805376726</v>
      </c>
    </row>
    <row r="38" spans="1:7" ht="16.5" thickBot="1">
      <c r="A38" s="12"/>
      <c r="B38" s="13" t="s">
        <v>35</v>
      </c>
      <c r="C38" s="14" t="s">
        <v>36</v>
      </c>
      <c r="D38" s="28">
        <v>116000</v>
      </c>
      <c r="E38" s="28">
        <f>E39</f>
        <v>234083</v>
      </c>
      <c r="F38" s="46">
        <f>F39</f>
        <v>226401</v>
      </c>
      <c r="G38" s="34">
        <f t="shared" si="0"/>
        <v>96.71825805376726</v>
      </c>
    </row>
    <row r="39" spans="1:7" ht="16.5" thickBot="1">
      <c r="A39" s="12"/>
      <c r="B39" s="13"/>
      <c r="C39" s="14" t="s">
        <v>16</v>
      </c>
      <c r="D39" s="28">
        <f>D38</f>
        <v>116000</v>
      </c>
      <c r="E39" s="28">
        <v>234083</v>
      </c>
      <c r="F39" s="46">
        <v>226401</v>
      </c>
      <c r="G39" s="34">
        <f t="shared" si="0"/>
        <v>96.71825805376726</v>
      </c>
    </row>
    <row r="40" spans="1:7" ht="16.5" thickBot="1">
      <c r="A40" s="12"/>
      <c r="B40" s="13"/>
      <c r="C40" s="14" t="s">
        <v>26</v>
      </c>
      <c r="D40" s="28">
        <v>18000</v>
      </c>
      <c r="E40" s="28">
        <v>5185</v>
      </c>
      <c r="F40" s="46">
        <v>5184</v>
      </c>
      <c r="G40" s="34">
        <f t="shared" si="0"/>
        <v>99.98071359691417</v>
      </c>
    </row>
    <row r="41" spans="1:7" ht="16.5" thickBot="1">
      <c r="A41" s="9" t="s">
        <v>37</v>
      </c>
      <c r="B41" s="10"/>
      <c r="C41" s="11" t="s">
        <v>38</v>
      </c>
      <c r="D41" s="27">
        <f>D42+D44+D46+D48</f>
        <v>342260</v>
      </c>
      <c r="E41" s="27">
        <f>E42+E44+E46+E48</f>
        <v>365206</v>
      </c>
      <c r="F41" s="25">
        <f>F42+F44+F48+F46</f>
        <v>365201</v>
      </c>
      <c r="G41" s="34">
        <f t="shared" si="0"/>
        <v>99.99863090967838</v>
      </c>
    </row>
    <row r="42" spans="1:7" ht="16.5" thickBot="1">
      <c r="A42" s="9"/>
      <c r="B42" s="13">
        <v>71012</v>
      </c>
      <c r="C42" s="14" t="s">
        <v>172</v>
      </c>
      <c r="D42" s="26">
        <f>D43</f>
        <v>80000</v>
      </c>
      <c r="E42" s="26">
        <f>E43</f>
        <v>80000</v>
      </c>
      <c r="F42" s="26">
        <f>F43</f>
        <v>80000</v>
      </c>
      <c r="G42" s="34">
        <f t="shared" si="0"/>
        <v>100</v>
      </c>
    </row>
    <row r="43" spans="1:7" ht="16.5" thickBot="1">
      <c r="A43" s="9"/>
      <c r="B43" s="10"/>
      <c r="C43" s="14" t="s">
        <v>16</v>
      </c>
      <c r="D43" s="26">
        <v>80000</v>
      </c>
      <c r="E43" s="26">
        <v>80000</v>
      </c>
      <c r="F43" s="26">
        <v>80000</v>
      </c>
      <c r="G43" s="34">
        <f t="shared" si="0"/>
        <v>100</v>
      </c>
    </row>
    <row r="44" spans="1:7" ht="16.5" thickBot="1">
      <c r="A44" s="12"/>
      <c r="B44" s="13" t="s">
        <v>39</v>
      </c>
      <c r="C44" s="14" t="s">
        <v>40</v>
      </c>
      <c r="D44" s="28">
        <f>D45</f>
        <v>21262</v>
      </c>
      <c r="E44" s="28">
        <f>E45</f>
        <v>21262</v>
      </c>
      <c r="F44" s="26">
        <f>F45</f>
        <v>21262</v>
      </c>
      <c r="G44" s="34">
        <f t="shared" si="0"/>
        <v>100</v>
      </c>
    </row>
    <row r="45" spans="1:7" ht="16.5" thickBot="1">
      <c r="A45" s="12"/>
      <c r="B45" s="13"/>
      <c r="C45" s="14" t="s">
        <v>16</v>
      </c>
      <c r="D45" s="28">
        <v>21262</v>
      </c>
      <c r="E45" s="28">
        <v>21262</v>
      </c>
      <c r="F45" s="26">
        <v>21262</v>
      </c>
      <c r="G45" s="34">
        <f t="shared" si="0"/>
        <v>100</v>
      </c>
    </row>
    <row r="46" spans="1:7" ht="16.5" thickBot="1">
      <c r="A46" s="12"/>
      <c r="B46" s="13" t="s">
        <v>41</v>
      </c>
      <c r="C46" s="14" t="s">
        <v>42</v>
      </c>
      <c r="D46" s="28">
        <f>D47</f>
        <v>13981</v>
      </c>
      <c r="E46" s="28">
        <f>E47</f>
        <v>13981</v>
      </c>
      <c r="F46" s="26">
        <f>F47</f>
        <v>13981</v>
      </c>
      <c r="G46" s="34">
        <f t="shared" si="0"/>
        <v>100</v>
      </c>
    </row>
    <row r="47" spans="1:7" ht="16.5" thickBot="1">
      <c r="A47" s="12"/>
      <c r="B47" s="13"/>
      <c r="C47" s="14" t="s">
        <v>16</v>
      </c>
      <c r="D47" s="28">
        <v>13981</v>
      </c>
      <c r="E47" s="28">
        <v>13981</v>
      </c>
      <c r="F47" s="26">
        <v>13981</v>
      </c>
      <c r="G47" s="34">
        <f t="shared" si="0"/>
        <v>100</v>
      </c>
    </row>
    <row r="48" spans="1:7" ht="16.5" thickBot="1">
      <c r="A48" s="12"/>
      <c r="B48" s="13" t="s">
        <v>43</v>
      </c>
      <c r="C48" s="14" t="s">
        <v>44</v>
      </c>
      <c r="D48" s="28">
        <f>D49+D51</f>
        <v>227017</v>
      </c>
      <c r="E48" s="28">
        <f>E49+E51</f>
        <v>249963</v>
      </c>
      <c r="F48" s="26">
        <f>F49+F51</f>
        <v>249958</v>
      </c>
      <c r="G48" s="34">
        <f t="shared" si="0"/>
        <v>99.99799970395618</v>
      </c>
    </row>
    <row r="49" spans="1:7" ht="16.5" thickBot="1">
      <c r="A49" s="12"/>
      <c r="B49" s="13"/>
      <c r="C49" s="14" t="s">
        <v>45</v>
      </c>
      <c r="D49" s="28">
        <v>222217</v>
      </c>
      <c r="E49" s="28">
        <v>245163</v>
      </c>
      <c r="F49" s="26">
        <v>245158</v>
      </c>
      <c r="G49" s="34">
        <f t="shared" si="0"/>
        <v>99.99796054053833</v>
      </c>
    </row>
    <row r="50" spans="1:7" ht="16.5" thickBot="1">
      <c r="A50" s="12"/>
      <c r="B50" s="13"/>
      <c r="C50" s="14" t="s">
        <v>46</v>
      </c>
      <c r="D50" s="28">
        <v>162346</v>
      </c>
      <c r="E50" s="28">
        <v>166335</v>
      </c>
      <c r="F50" s="26">
        <v>166333</v>
      </c>
      <c r="G50" s="34">
        <f t="shared" si="0"/>
        <v>99.99879760723842</v>
      </c>
    </row>
    <row r="51" spans="1:7" ht="16.5" thickBot="1">
      <c r="A51" s="12"/>
      <c r="B51" s="13"/>
      <c r="C51" s="14" t="s">
        <v>28</v>
      </c>
      <c r="D51" s="28">
        <v>4800</v>
      </c>
      <c r="E51" s="28">
        <v>4800</v>
      </c>
      <c r="F51" s="46">
        <v>4800</v>
      </c>
      <c r="G51" s="34">
        <f t="shared" si="0"/>
        <v>100</v>
      </c>
    </row>
    <row r="52" spans="1:7" ht="16.5" thickBot="1">
      <c r="A52" s="9" t="s">
        <v>48</v>
      </c>
      <c r="B52" s="10"/>
      <c r="C52" s="11" t="s">
        <v>49</v>
      </c>
      <c r="D52" s="27">
        <f>D53+D56+D59+D63+D66</f>
        <v>7310429</v>
      </c>
      <c r="E52" s="27">
        <f>E53+E56+E59+E63+E66</f>
        <v>7355391</v>
      </c>
      <c r="F52" s="25">
        <f>F53+F56+F59+F63+F66</f>
        <v>6962997</v>
      </c>
      <c r="G52" s="34">
        <f t="shared" si="0"/>
        <v>94.66521902098746</v>
      </c>
    </row>
    <row r="53" spans="1:7" ht="16.5" thickBot="1">
      <c r="A53" s="12"/>
      <c r="B53" s="13" t="s">
        <v>50</v>
      </c>
      <c r="C53" s="14" t="s">
        <v>51</v>
      </c>
      <c r="D53" s="28">
        <f>D54</f>
        <v>388774</v>
      </c>
      <c r="E53" s="28">
        <f>E54</f>
        <v>424174</v>
      </c>
      <c r="F53" s="26">
        <f>F54</f>
        <v>420740</v>
      </c>
      <c r="G53" s="34">
        <f t="shared" si="0"/>
        <v>99.19042657022825</v>
      </c>
    </row>
    <row r="54" spans="1:7" ht="16.5" thickBot="1">
      <c r="A54" s="12"/>
      <c r="B54" s="13"/>
      <c r="C54" s="14" t="s">
        <v>52</v>
      </c>
      <c r="D54" s="28">
        <v>388774</v>
      </c>
      <c r="E54" s="28">
        <v>424174</v>
      </c>
      <c r="F54" s="26">
        <v>420740</v>
      </c>
      <c r="G54" s="34">
        <f t="shared" si="0"/>
        <v>99.19042657022825</v>
      </c>
    </row>
    <row r="55" spans="1:7" ht="16.5" thickBot="1">
      <c r="A55" s="12"/>
      <c r="B55" s="13"/>
      <c r="C55" s="14" t="s">
        <v>53</v>
      </c>
      <c r="D55" s="28">
        <v>339154</v>
      </c>
      <c r="E55" s="28">
        <v>362110</v>
      </c>
      <c r="F55" s="26">
        <v>360389</v>
      </c>
      <c r="G55" s="34">
        <f t="shared" si="0"/>
        <v>99.52473005440335</v>
      </c>
    </row>
    <row r="56" spans="1:7" ht="16.5" thickBot="1">
      <c r="A56" s="12"/>
      <c r="B56" s="13" t="s">
        <v>54</v>
      </c>
      <c r="C56" s="14" t="s">
        <v>55</v>
      </c>
      <c r="D56" s="28">
        <f>D57</f>
        <v>383800</v>
      </c>
      <c r="E56" s="28">
        <f>E57</f>
        <v>363800</v>
      </c>
      <c r="F56" s="26">
        <f>F57</f>
        <v>300501</v>
      </c>
      <c r="G56" s="34">
        <f t="shared" si="0"/>
        <v>82.60060472787247</v>
      </c>
    </row>
    <row r="57" spans="1:7" ht="16.5" thickBot="1">
      <c r="A57" s="12"/>
      <c r="B57" s="13"/>
      <c r="C57" s="14" t="s">
        <v>16</v>
      </c>
      <c r="D57" s="28">
        <v>383800</v>
      </c>
      <c r="E57" s="28">
        <v>363800</v>
      </c>
      <c r="F57" s="26">
        <v>300501</v>
      </c>
      <c r="G57" s="34">
        <f t="shared" si="0"/>
        <v>82.60060472787247</v>
      </c>
    </row>
    <row r="58" spans="1:7" ht="16.5" thickBot="1">
      <c r="A58" s="12"/>
      <c r="B58" s="13"/>
      <c r="C58" s="14" t="s">
        <v>56</v>
      </c>
      <c r="D58" s="28">
        <v>354300</v>
      </c>
      <c r="E58" s="28">
        <v>334300</v>
      </c>
      <c r="F58" s="26">
        <v>277056</v>
      </c>
      <c r="G58" s="34">
        <f t="shared" si="0"/>
        <v>82.87645827101406</v>
      </c>
    </row>
    <row r="59" spans="1:7" ht="16.5" thickBot="1">
      <c r="A59" s="18"/>
      <c r="B59" s="19" t="s">
        <v>57</v>
      </c>
      <c r="C59" s="20" t="s">
        <v>58</v>
      </c>
      <c r="D59" s="29">
        <f>D60+D62</f>
        <v>6422495</v>
      </c>
      <c r="E59" s="29">
        <f>E60+E62</f>
        <v>6407777</v>
      </c>
      <c r="F59" s="31">
        <f>F60+F62</f>
        <v>6095769</v>
      </c>
      <c r="G59" s="56">
        <f t="shared" si="0"/>
        <v>95.13079184871758</v>
      </c>
    </row>
    <row r="60" spans="1:7" ht="16.5" thickBot="1">
      <c r="A60" s="18"/>
      <c r="B60" s="19"/>
      <c r="C60" s="20" t="s">
        <v>16</v>
      </c>
      <c r="D60" s="29">
        <v>6224395</v>
      </c>
      <c r="E60" s="29">
        <v>6167977</v>
      </c>
      <c r="F60" s="31">
        <v>5868172</v>
      </c>
      <c r="G60" s="56">
        <f t="shared" si="0"/>
        <v>95.13933012396123</v>
      </c>
    </row>
    <row r="61" spans="1:7" ht="16.5" thickBot="1">
      <c r="A61" s="12"/>
      <c r="B61" s="13"/>
      <c r="C61" s="14" t="s">
        <v>26</v>
      </c>
      <c r="D61" s="28">
        <v>4453710</v>
      </c>
      <c r="E61" s="28">
        <v>4463447</v>
      </c>
      <c r="F61" s="26">
        <v>4401476</v>
      </c>
      <c r="G61" s="34">
        <f t="shared" si="0"/>
        <v>98.61158875640285</v>
      </c>
    </row>
    <row r="62" spans="1:7" ht="16.5" thickBot="1">
      <c r="A62" s="12"/>
      <c r="B62" s="13"/>
      <c r="C62" s="14" t="s">
        <v>27</v>
      </c>
      <c r="D62" s="28">
        <v>198100</v>
      </c>
      <c r="E62" s="28">
        <v>239800</v>
      </c>
      <c r="F62" s="26">
        <v>227597</v>
      </c>
      <c r="G62" s="34">
        <f t="shared" si="0"/>
        <v>94.91117597998333</v>
      </c>
    </row>
    <row r="63" spans="1:7" ht="16.5" thickBot="1">
      <c r="A63" s="12"/>
      <c r="B63" s="13">
        <v>75075</v>
      </c>
      <c r="C63" s="14" t="s">
        <v>60</v>
      </c>
      <c r="D63" s="28">
        <f>D64</f>
        <v>60000</v>
      </c>
      <c r="E63" s="28">
        <f>E64</f>
        <v>89390</v>
      </c>
      <c r="F63" s="26">
        <f>F64</f>
        <v>84335</v>
      </c>
      <c r="G63" s="34">
        <f t="shared" si="0"/>
        <v>94.34500503412015</v>
      </c>
    </row>
    <row r="64" spans="1:7" ht="16.5" thickBot="1">
      <c r="A64" s="12"/>
      <c r="B64" s="13"/>
      <c r="C64" s="14" t="s">
        <v>59</v>
      </c>
      <c r="D64" s="28">
        <v>60000</v>
      </c>
      <c r="E64" s="28">
        <v>89390</v>
      </c>
      <c r="F64" s="26">
        <v>84335</v>
      </c>
      <c r="G64" s="34">
        <f t="shared" si="0"/>
        <v>94.34500503412015</v>
      </c>
    </row>
    <row r="65" spans="1:7" ht="16.5" thickBot="1">
      <c r="A65" s="12"/>
      <c r="B65" s="13"/>
      <c r="C65" s="14" t="s">
        <v>190</v>
      </c>
      <c r="D65" s="26" t="s">
        <v>47</v>
      </c>
      <c r="E65" s="28">
        <v>24000</v>
      </c>
      <c r="F65" s="26">
        <v>23000</v>
      </c>
      <c r="G65" s="34">
        <f t="shared" si="0"/>
        <v>95.83333333333334</v>
      </c>
    </row>
    <row r="66" spans="1:7" ht="16.5" thickBot="1">
      <c r="A66" s="12"/>
      <c r="B66" s="13" t="s">
        <v>61</v>
      </c>
      <c r="C66" s="14" t="s">
        <v>11</v>
      </c>
      <c r="D66" s="28">
        <f>D67</f>
        <v>55360</v>
      </c>
      <c r="E66" s="28">
        <f>E67</f>
        <v>70250</v>
      </c>
      <c r="F66" s="46">
        <f>F67</f>
        <v>61652</v>
      </c>
      <c r="G66" s="34">
        <f t="shared" si="0"/>
        <v>87.76085409252669</v>
      </c>
    </row>
    <row r="67" spans="1:7" ht="16.5" thickBot="1">
      <c r="A67" s="12"/>
      <c r="B67" s="13"/>
      <c r="C67" s="14" t="s">
        <v>16</v>
      </c>
      <c r="D67" s="28">
        <v>55360</v>
      </c>
      <c r="E67" s="28">
        <v>70250</v>
      </c>
      <c r="F67" s="46">
        <v>61652</v>
      </c>
      <c r="G67" s="34">
        <f t="shared" si="0"/>
        <v>87.76085409252669</v>
      </c>
    </row>
    <row r="68" spans="1:7" ht="16.5" thickBot="1">
      <c r="A68" s="9" t="s">
        <v>62</v>
      </c>
      <c r="B68" s="10"/>
      <c r="C68" s="11" t="s">
        <v>63</v>
      </c>
      <c r="D68" s="25">
        <f aca="true" t="shared" si="2" ref="D68:F69">D69</f>
        <v>800</v>
      </c>
      <c r="E68" s="25">
        <f t="shared" si="2"/>
        <v>800</v>
      </c>
      <c r="F68" s="25">
        <f t="shared" si="2"/>
        <v>800</v>
      </c>
      <c r="G68" s="34">
        <f t="shared" si="0"/>
        <v>100</v>
      </c>
    </row>
    <row r="69" spans="1:7" ht="16.5" thickBot="1">
      <c r="A69" s="9"/>
      <c r="B69" s="13" t="s">
        <v>64</v>
      </c>
      <c r="C69" s="14" t="s">
        <v>65</v>
      </c>
      <c r="D69" s="26">
        <f t="shared" si="2"/>
        <v>800</v>
      </c>
      <c r="E69" s="26">
        <f t="shared" si="2"/>
        <v>800</v>
      </c>
      <c r="F69" s="26">
        <f t="shared" si="2"/>
        <v>800</v>
      </c>
      <c r="G69" s="34">
        <f t="shared" si="0"/>
        <v>100</v>
      </c>
    </row>
    <row r="70" spans="1:7" ht="16.5" thickBot="1">
      <c r="A70" s="9"/>
      <c r="B70" s="10"/>
      <c r="C70" s="14" t="s">
        <v>59</v>
      </c>
      <c r="D70" s="26">
        <v>800</v>
      </c>
      <c r="E70" s="26">
        <v>800</v>
      </c>
      <c r="F70" s="26">
        <v>800</v>
      </c>
      <c r="G70" s="34">
        <f t="shared" si="0"/>
        <v>100</v>
      </c>
    </row>
    <row r="71" spans="1:7" ht="16.5" customHeight="1" thickBot="1">
      <c r="A71" s="33" t="s">
        <v>66</v>
      </c>
      <c r="B71" s="33"/>
      <c r="C71" s="42" t="s">
        <v>67</v>
      </c>
      <c r="D71" s="43">
        <f>D72+D74</f>
        <v>17000</v>
      </c>
      <c r="E71" s="43">
        <f>E72+E74</f>
        <v>17000</v>
      </c>
      <c r="F71" s="25">
        <f>F72+F74</f>
        <v>9177</v>
      </c>
      <c r="G71" s="34">
        <f t="shared" si="0"/>
        <v>53.98235294117647</v>
      </c>
    </row>
    <row r="72" spans="1:7" ht="16.5" thickBot="1">
      <c r="A72" s="12"/>
      <c r="B72" s="13" t="s">
        <v>68</v>
      </c>
      <c r="C72" s="14" t="s">
        <v>69</v>
      </c>
      <c r="D72" s="28">
        <f>D73</f>
        <v>6500</v>
      </c>
      <c r="E72" s="28">
        <f>E73</f>
        <v>6500</v>
      </c>
      <c r="F72" s="26">
        <f>F73</f>
        <v>3019</v>
      </c>
      <c r="G72" s="34">
        <f t="shared" si="0"/>
        <v>46.44615384615385</v>
      </c>
    </row>
    <row r="73" spans="1:7" ht="16.5" thickBot="1">
      <c r="A73" s="12"/>
      <c r="B73" s="13"/>
      <c r="C73" s="14" t="s">
        <v>59</v>
      </c>
      <c r="D73" s="28">
        <v>6500</v>
      </c>
      <c r="E73" s="28">
        <v>6500</v>
      </c>
      <c r="F73" s="26">
        <v>3019</v>
      </c>
      <c r="G73" s="34">
        <f t="shared" si="0"/>
        <v>46.44615384615385</v>
      </c>
    </row>
    <row r="74" spans="1:7" ht="16.5" thickBot="1">
      <c r="A74" s="12"/>
      <c r="B74" s="13" t="s">
        <v>70</v>
      </c>
      <c r="C74" s="14" t="s">
        <v>11</v>
      </c>
      <c r="D74" s="28">
        <f>D75</f>
        <v>10500</v>
      </c>
      <c r="E74" s="28">
        <f>E75</f>
        <v>10500</v>
      </c>
      <c r="F74" s="26">
        <f>F75</f>
        <v>6158</v>
      </c>
      <c r="G74" s="34">
        <f t="shared" si="0"/>
        <v>58.647619047619045</v>
      </c>
    </row>
    <row r="75" spans="1:7" ht="16.5" thickBot="1">
      <c r="A75" s="12"/>
      <c r="B75" s="13"/>
      <c r="C75" s="14" t="s">
        <v>59</v>
      </c>
      <c r="D75" s="28">
        <v>10500</v>
      </c>
      <c r="E75" s="28">
        <v>10500</v>
      </c>
      <c r="F75" s="26">
        <v>6158</v>
      </c>
      <c r="G75" s="34">
        <f t="shared" si="0"/>
        <v>58.647619047619045</v>
      </c>
    </row>
    <row r="76" spans="1:7" ht="16.5" thickBot="1">
      <c r="A76" s="9" t="s">
        <v>71</v>
      </c>
      <c r="B76" s="10"/>
      <c r="C76" s="11" t="s">
        <v>72</v>
      </c>
      <c r="D76" s="27">
        <f aca="true" t="shared" si="3" ref="D76:F77">D77</f>
        <v>1045029</v>
      </c>
      <c r="E76" s="27">
        <f t="shared" si="3"/>
        <v>995029</v>
      </c>
      <c r="F76" s="25">
        <f t="shared" si="3"/>
        <v>920190</v>
      </c>
      <c r="G76" s="34">
        <f t="shared" si="0"/>
        <v>92.4787116757401</v>
      </c>
    </row>
    <row r="77" spans="1:7" ht="32.25" thickBot="1">
      <c r="A77" s="18"/>
      <c r="B77" s="18" t="s">
        <v>73</v>
      </c>
      <c r="C77" s="20" t="s">
        <v>171</v>
      </c>
      <c r="D77" s="29">
        <f t="shared" si="3"/>
        <v>1045029</v>
      </c>
      <c r="E77" s="29">
        <f t="shared" si="3"/>
        <v>995029</v>
      </c>
      <c r="F77" s="26">
        <f t="shared" si="3"/>
        <v>920190</v>
      </c>
      <c r="G77" s="34">
        <f t="shared" si="0"/>
        <v>92.4787116757401</v>
      </c>
    </row>
    <row r="78" spans="1:7" ht="16.5" thickBot="1">
      <c r="A78" s="12"/>
      <c r="B78" s="13"/>
      <c r="C78" s="14" t="s">
        <v>16</v>
      </c>
      <c r="D78" s="28">
        <v>1045029</v>
      </c>
      <c r="E78" s="28">
        <v>995029</v>
      </c>
      <c r="F78" s="26">
        <v>920190</v>
      </c>
      <c r="G78" s="34">
        <f t="shared" si="0"/>
        <v>92.4787116757401</v>
      </c>
    </row>
    <row r="79" spans="1:7" ht="16.5" thickBot="1">
      <c r="A79" s="9" t="s">
        <v>74</v>
      </c>
      <c r="B79" s="10"/>
      <c r="C79" s="11" t="s">
        <v>75</v>
      </c>
      <c r="D79" s="25">
        <f>D80</f>
        <v>450000</v>
      </c>
      <c r="E79" s="25">
        <f>E80</f>
        <v>18240</v>
      </c>
      <c r="F79" s="25" t="s">
        <v>47</v>
      </c>
      <c r="G79" s="34">
        <v>0</v>
      </c>
    </row>
    <row r="80" spans="1:7" ht="16.5" thickBot="1">
      <c r="A80" s="9"/>
      <c r="B80" s="13" t="s">
        <v>76</v>
      </c>
      <c r="C80" s="14" t="s">
        <v>77</v>
      </c>
      <c r="D80" s="26">
        <f>D81+D82</f>
        <v>450000</v>
      </c>
      <c r="E80" s="26">
        <f>E81+E82</f>
        <v>18240</v>
      </c>
      <c r="F80" s="25" t="s">
        <v>47</v>
      </c>
      <c r="G80" s="34">
        <v>0</v>
      </c>
    </row>
    <row r="81" spans="1:7" ht="16.5" thickBot="1">
      <c r="A81" s="33"/>
      <c r="B81" s="19"/>
      <c r="C81" s="41" t="s">
        <v>180</v>
      </c>
      <c r="D81" s="31">
        <v>300000</v>
      </c>
      <c r="E81" s="31">
        <v>625</v>
      </c>
      <c r="F81" s="38" t="s">
        <v>47</v>
      </c>
      <c r="G81" s="34">
        <v>0</v>
      </c>
    </row>
    <row r="82" spans="1:7" ht="16.5" thickBot="1">
      <c r="A82" s="33"/>
      <c r="B82" s="19"/>
      <c r="C82" s="20" t="s">
        <v>175</v>
      </c>
      <c r="D82" s="31">
        <v>150000</v>
      </c>
      <c r="E82" s="31">
        <v>17615</v>
      </c>
      <c r="F82" s="38" t="s">
        <v>47</v>
      </c>
      <c r="G82" s="34">
        <v>0</v>
      </c>
    </row>
    <row r="83" spans="1:7" ht="16.5" thickBot="1">
      <c r="A83" s="9" t="s">
        <v>78</v>
      </c>
      <c r="B83" s="10"/>
      <c r="C83" s="11" t="s">
        <v>79</v>
      </c>
      <c r="D83" s="27">
        <f>D84+D88+D91+D95+D97+D101+D104+D107+D110+D113</f>
        <v>8855309</v>
      </c>
      <c r="E83" s="27">
        <f>E84+E88+E91+E95+E97+E101+E104+E107+E110+E113</f>
        <v>9264848</v>
      </c>
      <c r="F83" s="25">
        <f>F84+F88+F91+F95+F97+F101+F104+F107+F110+F113</f>
        <v>9228126</v>
      </c>
      <c r="G83" s="34">
        <f aca="true" t="shared" si="4" ref="G83:G147">(F83/E83)*100</f>
        <v>99.60364163556704</v>
      </c>
    </row>
    <row r="84" spans="1:7" ht="16.5" thickBot="1">
      <c r="A84" s="18"/>
      <c r="B84" s="19" t="s">
        <v>80</v>
      </c>
      <c r="C84" s="20" t="s">
        <v>81</v>
      </c>
      <c r="D84" s="29">
        <f>D85</f>
        <v>1035353</v>
      </c>
      <c r="E84" s="29">
        <f>E85</f>
        <v>1035304</v>
      </c>
      <c r="F84" s="31">
        <f>F85</f>
        <v>1027860</v>
      </c>
      <c r="G84" s="34">
        <f t="shared" si="4"/>
        <v>99.28098413606052</v>
      </c>
    </row>
    <row r="85" spans="1:7" ht="16.5" thickBot="1">
      <c r="A85" s="18"/>
      <c r="B85" s="19"/>
      <c r="C85" s="20" t="s">
        <v>16</v>
      </c>
      <c r="D85" s="29">
        <v>1035353</v>
      </c>
      <c r="E85" s="29">
        <v>1035304</v>
      </c>
      <c r="F85" s="47">
        <v>1027860</v>
      </c>
      <c r="G85" s="34">
        <f t="shared" si="4"/>
        <v>99.28098413606052</v>
      </c>
    </row>
    <row r="86" spans="1:7" ht="16.5" thickBot="1">
      <c r="A86" s="18"/>
      <c r="B86" s="19"/>
      <c r="C86" s="20" t="s">
        <v>26</v>
      </c>
      <c r="D86" s="29">
        <v>362391</v>
      </c>
      <c r="E86" s="29">
        <v>384472</v>
      </c>
      <c r="F86" s="31">
        <v>384469</v>
      </c>
      <c r="G86" s="56">
        <f t="shared" si="4"/>
        <v>99.99921970910755</v>
      </c>
    </row>
    <row r="87" spans="1:7" ht="16.5" thickBot="1">
      <c r="A87" s="18"/>
      <c r="B87" s="19"/>
      <c r="C87" s="20" t="s">
        <v>82</v>
      </c>
      <c r="D87" s="29">
        <v>634677</v>
      </c>
      <c r="E87" s="29">
        <v>609143</v>
      </c>
      <c r="F87" s="31">
        <v>601703</v>
      </c>
      <c r="G87" s="56">
        <f t="shared" si="4"/>
        <v>98.77861191871202</v>
      </c>
    </row>
    <row r="88" spans="1:7" ht="16.5" thickBot="1">
      <c r="A88" s="12"/>
      <c r="B88" s="13" t="s">
        <v>83</v>
      </c>
      <c r="C88" s="14" t="s">
        <v>84</v>
      </c>
      <c r="D88" s="28">
        <f>D89</f>
        <v>3017054</v>
      </c>
      <c r="E88" s="28">
        <f>E89</f>
        <v>3068268</v>
      </c>
      <c r="F88" s="26">
        <f>F89</f>
        <v>3064260</v>
      </c>
      <c r="G88" s="34">
        <f t="shared" si="4"/>
        <v>99.86937255806859</v>
      </c>
    </row>
    <row r="89" spans="1:7" ht="16.5" thickBot="1">
      <c r="A89" s="12"/>
      <c r="B89" s="13"/>
      <c r="C89" s="14" t="s">
        <v>16</v>
      </c>
      <c r="D89" s="28">
        <v>3017054</v>
      </c>
      <c r="E89" s="28">
        <v>3068268</v>
      </c>
      <c r="F89" s="26">
        <v>3064260</v>
      </c>
      <c r="G89" s="34">
        <f t="shared" si="4"/>
        <v>99.86937255806859</v>
      </c>
    </row>
    <row r="90" spans="1:7" ht="16.5" thickBot="1">
      <c r="A90" s="12"/>
      <c r="B90" s="13"/>
      <c r="C90" s="14" t="s">
        <v>26</v>
      </c>
      <c r="D90" s="28">
        <v>2573753</v>
      </c>
      <c r="E90" s="28">
        <v>2551263</v>
      </c>
      <c r="F90" s="26">
        <v>2551263</v>
      </c>
      <c r="G90" s="34">
        <f t="shared" si="4"/>
        <v>100</v>
      </c>
    </row>
    <row r="91" spans="1:7" ht="16.5" thickBot="1">
      <c r="A91" s="12"/>
      <c r="B91" s="13" t="s">
        <v>85</v>
      </c>
      <c r="C91" s="14" t="s">
        <v>86</v>
      </c>
      <c r="D91" s="28">
        <f>D92</f>
        <v>1175610</v>
      </c>
      <c r="E91" s="28">
        <f>E92</f>
        <v>1138032</v>
      </c>
      <c r="F91" s="26">
        <f>F92</f>
        <v>1136119</v>
      </c>
      <c r="G91" s="34">
        <f t="shared" si="4"/>
        <v>99.83190279359455</v>
      </c>
    </row>
    <row r="92" spans="1:7" ht="16.5" thickBot="1">
      <c r="A92" s="12"/>
      <c r="B92" s="13"/>
      <c r="C92" s="14" t="s">
        <v>16</v>
      </c>
      <c r="D92" s="28">
        <v>1175610</v>
      </c>
      <c r="E92" s="28">
        <v>1138032</v>
      </c>
      <c r="F92" s="26">
        <v>1136119</v>
      </c>
      <c r="G92" s="34">
        <f t="shared" si="4"/>
        <v>99.83190279359455</v>
      </c>
    </row>
    <row r="93" spans="1:7" ht="16.5" thickBot="1">
      <c r="A93" s="12"/>
      <c r="B93" s="13"/>
      <c r="C93" s="14" t="s">
        <v>26</v>
      </c>
      <c r="D93" s="28">
        <v>840307</v>
      </c>
      <c r="E93" s="28">
        <v>773264</v>
      </c>
      <c r="F93" s="26">
        <v>772203</v>
      </c>
      <c r="G93" s="34">
        <f t="shared" si="4"/>
        <v>99.86278942249996</v>
      </c>
    </row>
    <row r="94" spans="1:7" ht="16.5" thickBot="1">
      <c r="A94" s="12"/>
      <c r="B94" s="13"/>
      <c r="C94" s="14" t="s">
        <v>87</v>
      </c>
      <c r="D94" s="28">
        <v>204004</v>
      </c>
      <c r="E94" s="28">
        <v>214997</v>
      </c>
      <c r="F94" s="26">
        <v>214997</v>
      </c>
      <c r="G94" s="34">
        <f t="shared" si="4"/>
        <v>100</v>
      </c>
    </row>
    <row r="95" spans="1:7" ht="16.5" thickBot="1">
      <c r="A95" s="12"/>
      <c r="B95" s="13" t="s">
        <v>88</v>
      </c>
      <c r="C95" s="14" t="s">
        <v>89</v>
      </c>
      <c r="D95" s="28">
        <f>D96</f>
        <v>33620</v>
      </c>
      <c r="E95" s="28">
        <f>E96</f>
        <v>22000</v>
      </c>
      <c r="F95" s="26">
        <f>F96</f>
        <v>14761</v>
      </c>
      <c r="G95" s="34">
        <f t="shared" si="4"/>
        <v>67.09545454545454</v>
      </c>
    </row>
    <row r="96" spans="1:7" ht="16.5" thickBot="1">
      <c r="A96" s="12"/>
      <c r="B96" s="13"/>
      <c r="C96" s="14" t="s">
        <v>90</v>
      </c>
      <c r="D96" s="28">
        <v>33620</v>
      </c>
      <c r="E96" s="28">
        <v>22000</v>
      </c>
      <c r="F96" s="26">
        <v>14761</v>
      </c>
      <c r="G96" s="34">
        <f t="shared" si="4"/>
        <v>67.09545454545454</v>
      </c>
    </row>
    <row r="97" spans="1:7" ht="16.5" thickBot="1">
      <c r="A97" s="12"/>
      <c r="B97" s="13" t="s">
        <v>91</v>
      </c>
      <c r="C97" s="14" t="s">
        <v>92</v>
      </c>
      <c r="D97" s="28">
        <v>2182417</v>
      </c>
      <c r="E97" s="28">
        <f>E98+E100</f>
        <v>2459562</v>
      </c>
      <c r="F97" s="26">
        <f>F98+F100</f>
        <v>2450030</v>
      </c>
      <c r="G97" s="34">
        <f t="shared" si="4"/>
        <v>99.61245132263386</v>
      </c>
    </row>
    <row r="98" spans="1:7" ht="16.5" thickBot="1">
      <c r="A98" s="12"/>
      <c r="B98" s="13"/>
      <c r="C98" s="14" t="s">
        <v>16</v>
      </c>
      <c r="D98" s="28">
        <v>2182417</v>
      </c>
      <c r="E98" s="28">
        <v>2441376</v>
      </c>
      <c r="F98" s="26">
        <v>2431845</v>
      </c>
      <c r="G98" s="34">
        <f t="shared" si="4"/>
        <v>99.60960540285478</v>
      </c>
    </row>
    <row r="99" spans="1:7" ht="16.5" thickBot="1">
      <c r="A99" s="12"/>
      <c r="B99" s="13"/>
      <c r="C99" s="14" t="s">
        <v>26</v>
      </c>
      <c r="D99" s="28">
        <v>1892404</v>
      </c>
      <c r="E99" s="28">
        <v>1976355</v>
      </c>
      <c r="F99" s="26">
        <v>1976334</v>
      </c>
      <c r="G99" s="34">
        <f t="shared" si="4"/>
        <v>99.9989374378591</v>
      </c>
    </row>
    <row r="100" spans="1:7" ht="16.5" thickBot="1">
      <c r="A100" s="12"/>
      <c r="B100" s="13"/>
      <c r="C100" s="14" t="s">
        <v>27</v>
      </c>
      <c r="D100" s="28"/>
      <c r="E100" s="28">
        <v>18186</v>
      </c>
      <c r="F100" s="26">
        <v>18185</v>
      </c>
      <c r="G100" s="34">
        <f t="shared" si="4"/>
        <v>99.99450126470911</v>
      </c>
    </row>
    <row r="101" spans="1:7" ht="16.5" thickBot="1">
      <c r="A101" s="12"/>
      <c r="B101" s="13" t="s">
        <v>93</v>
      </c>
      <c r="C101" s="14" t="s">
        <v>94</v>
      </c>
      <c r="D101" s="28">
        <f>358793</f>
        <v>358793</v>
      </c>
      <c r="E101" s="28">
        <f>E102</f>
        <v>369095</v>
      </c>
      <c r="F101" s="26">
        <f>F102</f>
        <v>368402</v>
      </c>
      <c r="G101" s="34">
        <f t="shared" si="4"/>
        <v>99.81224346035573</v>
      </c>
    </row>
    <row r="102" spans="1:7" ht="16.5" thickBot="1">
      <c r="A102" s="12"/>
      <c r="B102" s="13"/>
      <c r="C102" s="14" t="s">
        <v>16</v>
      </c>
      <c r="D102" s="28">
        <v>358793</v>
      </c>
      <c r="E102" s="28">
        <v>369095</v>
      </c>
      <c r="F102" s="26">
        <v>368402</v>
      </c>
      <c r="G102" s="34">
        <f t="shared" si="4"/>
        <v>99.81224346035573</v>
      </c>
    </row>
    <row r="103" spans="1:7" ht="16.5" thickBot="1">
      <c r="A103" s="12"/>
      <c r="B103" s="13"/>
      <c r="C103" s="14" t="s">
        <v>26</v>
      </c>
      <c r="D103" s="28">
        <v>311648</v>
      </c>
      <c r="E103" s="28">
        <v>322450</v>
      </c>
      <c r="F103" s="26">
        <v>322450</v>
      </c>
      <c r="G103" s="34">
        <f t="shared" si="4"/>
        <v>100</v>
      </c>
    </row>
    <row r="104" spans="1:7" ht="16.5" thickBot="1">
      <c r="A104" s="12"/>
      <c r="B104" s="13" t="s">
        <v>95</v>
      </c>
      <c r="C104" s="14" t="s">
        <v>96</v>
      </c>
      <c r="D104" s="28">
        <f>D105</f>
        <v>741730</v>
      </c>
      <c r="E104" s="28">
        <f>E105</f>
        <v>855036</v>
      </c>
      <c r="F104" s="26">
        <f>F105</f>
        <v>854068</v>
      </c>
      <c r="G104" s="34">
        <f t="shared" si="4"/>
        <v>99.88678839253552</v>
      </c>
    </row>
    <row r="105" spans="1:7" ht="16.5" thickBot="1">
      <c r="A105" s="12"/>
      <c r="B105" s="13"/>
      <c r="C105" s="14" t="s">
        <v>16</v>
      </c>
      <c r="D105" s="28">
        <v>741730</v>
      </c>
      <c r="E105" s="28">
        <v>855036</v>
      </c>
      <c r="F105" s="26">
        <v>854068</v>
      </c>
      <c r="G105" s="34">
        <f t="shared" si="4"/>
        <v>99.88678839253552</v>
      </c>
    </row>
    <row r="106" spans="1:7" ht="16.5" thickBot="1">
      <c r="A106" s="18"/>
      <c r="B106" s="19"/>
      <c r="C106" s="20" t="s">
        <v>26</v>
      </c>
      <c r="D106" s="29">
        <v>613516</v>
      </c>
      <c r="E106" s="29">
        <v>681546</v>
      </c>
      <c r="F106" s="31">
        <v>680864</v>
      </c>
      <c r="G106" s="34">
        <f t="shared" si="4"/>
        <v>99.89993338674132</v>
      </c>
    </row>
    <row r="107" spans="1:7" ht="16.5" thickBot="1">
      <c r="A107" s="12"/>
      <c r="B107" s="13" t="s">
        <v>97</v>
      </c>
      <c r="C107" s="14" t="s">
        <v>98</v>
      </c>
      <c r="D107" s="28">
        <f>D108</f>
        <v>122911</v>
      </c>
      <c r="E107" s="28">
        <f>E108</f>
        <v>120031</v>
      </c>
      <c r="F107" s="26">
        <f>F108</f>
        <v>119562</v>
      </c>
      <c r="G107" s="34">
        <f t="shared" si="4"/>
        <v>99.60926760586848</v>
      </c>
    </row>
    <row r="108" spans="1:7" ht="16.5" thickBot="1">
      <c r="A108" s="12"/>
      <c r="B108" s="13"/>
      <c r="C108" s="14" t="s">
        <v>52</v>
      </c>
      <c r="D108" s="28">
        <v>122911</v>
      </c>
      <c r="E108" s="28">
        <v>120031</v>
      </c>
      <c r="F108" s="26">
        <v>119562</v>
      </c>
      <c r="G108" s="34">
        <f t="shared" si="4"/>
        <v>99.60926760586848</v>
      </c>
    </row>
    <row r="109" spans="1:7" ht="16.5" thickBot="1">
      <c r="A109" s="12"/>
      <c r="B109" s="13"/>
      <c r="C109" s="14" t="s">
        <v>99</v>
      </c>
      <c r="D109" s="28">
        <v>69478</v>
      </c>
      <c r="E109" s="28">
        <v>66758</v>
      </c>
      <c r="F109" s="26">
        <v>66709</v>
      </c>
      <c r="G109" s="34">
        <f t="shared" si="4"/>
        <v>99.92660055723658</v>
      </c>
    </row>
    <row r="110" spans="1:7" ht="16.5" thickBot="1">
      <c r="A110" s="12"/>
      <c r="B110" s="13" t="s">
        <v>100</v>
      </c>
      <c r="C110" s="14" t="s">
        <v>101</v>
      </c>
      <c r="D110" s="28">
        <f>D111</f>
        <v>44958</v>
      </c>
      <c r="E110" s="28">
        <f>E111</f>
        <v>44958</v>
      </c>
      <c r="F110" s="26">
        <f>F111</f>
        <v>42255</v>
      </c>
      <c r="G110" s="34">
        <f t="shared" si="4"/>
        <v>93.98772187374882</v>
      </c>
    </row>
    <row r="111" spans="1:7" ht="16.5" thickBot="1">
      <c r="A111" s="12"/>
      <c r="B111" s="13"/>
      <c r="C111" s="14" t="s">
        <v>59</v>
      </c>
      <c r="D111" s="28">
        <v>44958</v>
      </c>
      <c r="E111" s="28">
        <v>44958</v>
      </c>
      <c r="F111" s="26">
        <v>42255</v>
      </c>
      <c r="G111" s="34">
        <f t="shared" si="4"/>
        <v>93.98772187374882</v>
      </c>
    </row>
    <row r="112" spans="1:7" ht="16.5" thickBot="1">
      <c r="A112" s="12"/>
      <c r="B112" s="13"/>
      <c r="C112" s="14" t="s">
        <v>99</v>
      </c>
      <c r="D112" s="28"/>
      <c r="E112" s="28">
        <v>400</v>
      </c>
      <c r="F112" s="26">
        <v>400</v>
      </c>
      <c r="G112" s="34">
        <f t="shared" si="4"/>
        <v>100</v>
      </c>
    </row>
    <row r="113" spans="1:7" ht="16.5" thickBot="1">
      <c r="A113" s="12"/>
      <c r="B113" s="13" t="s">
        <v>102</v>
      </c>
      <c r="C113" s="14" t="s">
        <v>11</v>
      </c>
      <c r="D113" s="28">
        <f>D114</f>
        <v>142863</v>
      </c>
      <c r="E113" s="28">
        <f>E114</f>
        <v>152562</v>
      </c>
      <c r="F113" s="26">
        <f>F114</f>
        <v>150809</v>
      </c>
      <c r="G113" s="34">
        <f t="shared" si="4"/>
        <v>98.85095895439231</v>
      </c>
    </row>
    <row r="114" spans="1:7" ht="16.5" thickBot="1">
      <c r="A114" s="18"/>
      <c r="B114" s="19"/>
      <c r="C114" s="20" t="s">
        <v>16</v>
      </c>
      <c r="D114" s="29">
        <v>142863</v>
      </c>
      <c r="E114" s="29">
        <v>152562</v>
      </c>
      <c r="F114" s="31">
        <v>150809</v>
      </c>
      <c r="G114" s="56">
        <f t="shared" si="4"/>
        <v>98.85095895439231</v>
      </c>
    </row>
    <row r="115" spans="1:7" ht="16.5" thickBot="1">
      <c r="A115" s="12"/>
      <c r="B115" s="13"/>
      <c r="C115" s="14" t="s">
        <v>99</v>
      </c>
      <c r="D115" s="28"/>
      <c r="E115" s="28">
        <v>1817</v>
      </c>
      <c r="F115" s="26">
        <v>1803</v>
      </c>
      <c r="G115" s="34">
        <f t="shared" si="4"/>
        <v>99.2294991744634</v>
      </c>
    </row>
    <row r="116" spans="1:7" ht="16.5" thickBot="1">
      <c r="A116" s="9" t="s">
        <v>103</v>
      </c>
      <c r="B116" s="10"/>
      <c r="C116" s="11" t="s">
        <v>104</v>
      </c>
      <c r="D116" s="27">
        <f>D117+D120+D122</f>
        <v>3108201</v>
      </c>
      <c r="E116" s="27">
        <f>E117+E120+E122+E124</f>
        <v>3961328</v>
      </c>
      <c r="F116" s="25">
        <f>F117+F122+F124</f>
        <v>3916267</v>
      </c>
      <c r="G116" s="34">
        <f t="shared" si="4"/>
        <v>98.86247743181075</v>
      </c>
    </row>
    <row r="117" spans="1:7" ht="16.5" thickBot="1">
      <c r="A117" s="12"/>
      <c r="B117" s="13" t="s">
        <v>105</v>
      </c>
      <c r="C117" s="14" t="s">
        <v>106</v>
      </c>
      <c r="D117" s="28">
        <f>D118</f>
        <v>1000201</v>
      </c>
      <c r="E117" s="28">
        <f>E118+E119</f>
        <v>2181401</v>
      </c>
      <c r="F117" s="26">
        <f>F118+F119</f>
        <v>2176287</v>
      </c>
      <c r="G117" s="34">
        <f t="shared" si="4"/>
        <v>99.76556350712225</v>
      </c>
    </row>
    <row r="118" spans="1:7" ht="16.5" thickBot="1">
      <c r="A118" s="18"/>
      <c r="B118" s="19"/>
      <c r="C118" s="20" t="s">
        <v>107</v>
      </c>
      <c r="D118" s="29">
        <v>1000201</v>
      </c>
      <c r="E118" s="29">
        <v>1031401</v>
      </c>
      <c r="F118" s="31">
        <v>1026307</v>
      </c>
      <c r="G118" s="56">
        <f t="shared" si="4"/>
        <v>99.50610868129854</v>
      </c>
    </row>
    <row r="119" spans="1:7" ht="16.5" thickBot="1">
      <c r="A119" s="12"/>
      <c r="B119" s="13"/>
      <c r="C119" s="14" t="s">
        <v>27</v>
      </c>
      <c r="D119" s="28"/>
      <c r="E119" s="28">
        <v>1150000</v>
      </c>
      <c r="F119" s="26">
        <v>1149980</v>
      </c>
      <c r="G119" s="34">
        <f t="shared" si="4"/>
        <v>99.99826086956521</v>
      </c>
    </row>
    <row r="120" spans="1:7" ht="16.5" thickBot="1">
      <c r="A120" s="12"/>
      <c r="B120" s="13" t="s">
        <v>108</v>
      </c>
      <c r="C120" s="14" t="s">
        <v>109</v>
      </c>
      <c r="D120" s="28">
        <f>D121</f>
        <v>5000</v>
      </c>
      <c r="E120" s="28">
        <f>E121</f>
        <v>5000</v>
      </c>
      <c r="F120" s="26" t="s">
        <v>47</v>
      </c>
      <c r="G120" s="34">
        <v>0</v>
      </c>
    </row>
    <row r="121" spans="1:7" ht="16.5" thickBot="1">
      <c r="A121" s="12"/>
      <c r="B121" s="13"/>
      <c r="C121" s="14" t="s">
        <v>16</v>
      </c>
      <c r="D121" s="52">
        <v>5000</v>
      </c>
      <c r="E121" s="29">
        <v>5000</v>
      </c>
      <c r="F121" s="26" t="s">
        <v>47</v>
      </c>
      <c r="G121" s="34">
        <v>0</v>
      </c>
    </row>
    <row r="122" spans="1:7" ht="33" customHeight="1" thickBot="1">
      <c r="A122" s="21"/>
      <c r="B122" s="21" t="s">
        <v>110</v>
      </c>
      <c r="C122" s="50" t="s">
        <v>111</v>
      </c>
      <c r="D122" s="52">
        <f>D123</f>
        <v>2103000</v>
      </c>
      <c r="E122" s="52">
        <f>E123</f>
        <v>1744326</v>
      </c>
      <c r="F122" s="26">
        <f>F123</f>
        <v>1709379</v>
      </c>
      <c r="G122" s="34">
        <f t="shared" si="4"/>
        <v>97.99653275821149</v>
      </c>
    </row>
    <row r="123" spans="1:7" ht="20.25" customHeight="1" thickBot="1">
      <c r="A123" s="21"/>
      <c r="B123" s="49"/>
      <c r="C123" s="20" t="s">
        <v>16</v>
      </c>
      <c r="D123" s="28">
        <v>2103000</v>
      </c>
      <c r="E123" s="28">
        <v>1744326</v>
      </c>
      <c r="F123" s="26">
        <v>1709379</v>
      </c>
      <c r="G123" s="34">
        <f t="shared" si="4"/>
        <v>97.99653275821149</v>
      </c>
    </row>
    <row r="124" spans="1:7" ht="17.25" customHeight="1" thickBot="1">
      <c r="A124" s="21"/>
      <c r="B124" s="49">
        <v>85195</v>
      </c>
      <c r="C124" s="51" t="s">
        <v>11</v>
      </c>
      <c r="D124" s="47" t="s">
        <v>47</v>
      </c>
      <c r="E124" s="52">
        <v>30601</v>
      </c>
      <c r="F124" s="26">
        <f>F125</f>
        <v>30601</v>
      </c>
      <c r="G124" s="34">
        <f t="shared" si="4"/>
        <v>100</v>
      </c>
    </row>
    <row r="125" spans="1:7" ht="17.25" customHeight="1" thickBot="1">
      <c r="A125" s="21"/>
      <c r="B125" s="49"/>
      <c r="C125" s="20" t="s">
        <v>16</v>
      </c>
      <c r="D125" s="47"/>
      <c r="E125" s="52">
        <v>30601</v>
      </c>
      <c r="F125" s="26">
        <v>30601</v>
      </c>
      <c r="G125" s="34">
        <f t="shared" si="4"/>
        <v>100</v>
      </c>
    </row>
    <row r="126" spans="1:7" ht="15.75" customHeight="1" thickBot="1">
      <c r="A126" s="18"/>
      <c r="B126" s="18"/>
      <c r="C126" s="39" t="s">
        <v>26</v>
      </c>
      <c r="D126" s="47" t="s">
        <v>47</v>
      </c>
      <c r="E126" s="52">
        <v>28800</v>
      </c>
      <c r="F126" s="26">
        <v>28800</v>
      </c>
      <c r="G126" s="34">
        <f t="shared" si="4"/>
        <v>100</v>
      </c>
    </row>
    <row r="127" spans="1:7" ht="16.5" thickBot="1">
      <c r="A127" s="9" t="s">
        <v>112</v>
      </c>
      <c r="B127" s="10"/>
      <c r="C127" s="11" t="s">
        <v>113</v>
      </c>
      <c r="D127" s="27">
        <f>D128+D134+D139+D143+D146</f>
        <v>11435724</v>
      </c>
      <c r="E127" s="27">
        <f>E128+E134+E139+E143+E146</f>
        <v>12379449</v>
      </c>
      <c r="F127" s="25">
        <f>F128+F134+F139+F143+F146</f>
        <v>12374207</v>
      </c>
      <c r="G127" s="34">
        <f t="shared" si="4"/>
        <v>99.95765562748392</v>
      </c>
    </row>
    <row r="128" spans="1:7" ht="16.5" thickBot="1">
      <c r="A128" s="12"/>
      <c r="B128" s="13" t="s">
        <v>114</v>
      </c>
      <c r="C128" s="14" t="s">
        <v>115</v>
      </c>
      <c r="D128" s="28">
        <f>D129</f>
        <v>1799330</v>
      </c>
      <c r="E128" s="28">
        <f>E129+E133</f>
        <v>1721581</v>
      </c>
      <c r="F128" s="26">
        <f>F129+F133</f>
        <v>1720492</v>
      </c>
      <c r="G128" s="34">
        <f t="shared" si="4"/>
        <v>99.9367441903692</v>
      </c>
    </row>
    <row r="129" spans="1:7" ht="16.5" thickBot="1">
      <c r="A129" s="12"/>
      <c r="B129" s="13"/>
      <c r="C129" s="14" t="s">
        <v>16</v>
      </c>
      <c r="D129" s="28">
        <v>1799330</v>
      </c>
      <c r="E129" s="28">
        <v>1681582</v>
      </c>
      <c r="F129" s="26">
        <v>1680493</v>
      </c>
      <c r="G129" s="34">
        <f t="shared" si="4"/>
        <v>99.93523955418172</v>
      </c>
    </row>
    <row r="130" spans="1:7" ht="16.5" thickBot="1">
      <c r="A130" s="12"/>
      <c r="B130" s="13"/>
      <c r="C130" s="14" t="s">
        <v>116</v>
      </c>
      <c r="D130" s="28">
        <v>802000</v>
      </c>
      <c r="E130" s="28">
        <v>790364</v>
      </c>
      <c r="F130" s="26">
        <v>790363</v>
      </c>
      <c r="G130" s="34">
        <f t="shared" si="4"/>
        <v>99.99987347601864</v>
      </c>
    </row>
    <row r="131" spans="1:7" ht="18.75" customHeight="1" thickBot="1">
      <c r="A131" s="12"/>
      <c r="B131" s="13"/>
      <c r="C131" s="14" t="s">
        <v>176</v>
      </c>
      <c r="D131" s="28">
        <v>228800</v>
      </c>
      <c r="E131" s="28">
        <v>381516</v>
      </c>
      <c r="F131" s="26">
        <v>381516</v>
      </c>
      <c r="G131" s="34">
        <f t="shared" si="4"/>
        <v>100</v>
      </c>
    </row>
    <row r="132" spans="1:7" ht="16.5" thickBot="1">
      <c r="A132" s="12"/>
      <c r="B132" s="13"/>
      <c r="C132" s="14" t="s">
        <v>177</v>
      </c>
      <c r="D132" s="26">
        <v>280000</v>
      </c>
      <c r="E132" s="26" t="s">
        <v>47</v>
      </c>
      <c r="F132" s="26" t="s">
        <v>47</v>
      </c>
      <c r="G132" s="34">
        <v>0</v>
      </c>
    </row>
    <row r="133" spans="1:7" ht="16.5" thickBot="1">
      <c r="A133" s="12"/>
      <c r="B133" s="13"/>
      <c r="C133" s="14" t="s">
        <v>27</v>
      </c>
      <c r="D133" s="26"/>
      <c r="E133" s="26">
        <v>39999</v>
      </c>
      <c r="F133" s="26">
        <v>39999</v>
      </c>
      <c r="G133" s="34">
        <f t="shared" si="4"/>
        <v>100</v>
      </c>
    </row>
    <row r="134" spans="1:7" ht="16.5" thickBot="1">
      <c r="A134" s="12"/>
      <c r="B134" s="13" t="s">
        <v>117</v>
      </c>
      <c r="C134" s="14" t="s">
        <v>118</v>
      </c>
      <c r="D134" s="28">
        <f>D135</f>
        <v>7576024</v>
      </c>
      <c r="E134" s="28">
        <f>E135+E138</f>
        <v>8556749</v>
      </c>
      <c r="F134" s="26">
        <f>F135+F138</f>
        <v>8556727</v>
      </c>
      <c r="G134" s="34">
        <f t="shared" si="4"/>
        <v>99.99974289300762</v>
      </c>
    </row>
    <row r="135" spans="1:7" ht="16.5" thickBot="1">
      <c r="A135" s="12"/>
      <c r="B135" s="13"/>
      <c r="C135" s="14" t="s">
        <v>16</v>
      </c>
      <c r="D135" s="28">
        <v>7576024</v>
      </c>
      <c r="E135" s="28">
        <v>8408939</v>
      </c>
      <c r="F135" s="26">
        <v>8408919</v>
      </c>
      <c r="G135" s="34">
        <f t="shared" si="4"/>
        <v>99.99976215786558</v>
      </c>
    </row>
    <row r="136" spans="1:7" ht="16.5" thickBot="1">
      <c r="A136" s="12"/>
      <c r="B136" s="13"/>
      <c r="C136" s="14" t="s">
        <v>26</v>
      </c>
      <c r="D136" s="28">
        <v>4623512</v>
      </c>
      <c r="E136" s="28">
        <v>4562113</v>
      </c>
      <c r="F136" s="26">
        <v>4562110</v>
      </c>
      <c r="G136" s="34">
        <f t="shared" si="4"/>
        <v>99.99993424099753</v>
      </c>
    </row>
    <row r="137" spans="1:7" ht="18" customHeight="1" thickBot="1">
      <c r="A137" s="39"/>
      <c r="B137" s="20"/>
      <c r="C137" s="41" t="s">
        <v>188</v>
      </c>
      <c r="D137" s="29">
        <v>890502</v>
      </c>
      <c r="E137" s="29">
        <v>965262</v>
      </c>
      <c r="F137" s="31">
        <v>965262</v>
      </c>
      <c r="G137" s="34">
        <f t="shared" si="4"/>
        <v>100</v>
      </c>
    </row>
    <row r="138" spans="1:7" ht="18" customHeight="1" thickBot="1">
      <c r="A138" s="53"/>
      <c r="B138" s="14"/>
      <c r="C138" s="14" t="s">
        <v>28</v>
      </c>
      <c r="D138" s="28" t="s">
        <v>47</v>
      </c>
      <c r="E138" s="28">
        <v>147810</v>
      </c>
      <c r="F138" s="26">
        <v>147808</v>
      </c>
      <c r="G138" s="34">
        <f t="shared" si="4"/>
        <v>99.99864691157568</v>
      </c>
    </row>
    <row r="139" spans="1:7" ht="16.5" thickBot="1">
      <c r="A139" s="12"/>
      <c r="B139" s="13" t="s">
        <v>119</v>
      </c>
      <c r="C139" s="14" t="s">
        <v>120</v>
      </c>
      <c r="D139" s="28">
        <f>D140</f>
        <v>1546300</v>
      </c>
      <c r="E139" s="28">
        <f>E140</f>
        <v>1582549</v>
      </c>
      <c r="F139" s="26">
        <f>F140</f>
        <v>1582473</v>
      </c>
      <c r="G139" s="34">
        <f t="shared" si="4"/>
        <v>99.99519762105312</v>
      </c>
    </row>
    <row r="140" spans="1:7" ht="16.5" thickBot="1">
      <c r="A140" s="18"/>
      <c r="B140" s="19"/>
      <c r="C140" s="20" t="s">
        <v>16</v>
      </c>
      <c r="D140" s="29">
        <v>1546300</v>
      </c>
      <c r="E140" s="29">
        <v>1582549</v>
      </c>
      <c r="F140" s="31">
        <v>1582473</v>
      </c>
      <c r="G140" s="56">
        <f t="shared" si="4"/>
        <v>99.99519762105312</v>
      </c>
    </row>
    <row r="141" spans="1:7" ht="16.5" thickBot="1">
      <c r="A141" s="12"/>
      <c r="B141" s="13"/>
      <c r="C141" s="14" t="s">
        <v>121</v>
      </c>
      <c r="D141" s="28">
        <v>73300</v>
      </c>
      <c r="E141" s="28">
        <v>52966</v>
      </c>
      <c r="F141" s="26">
        <v>52964</v>
      </c>
      <c r="G141" s="34">
        <f t="shared" si="4"/>
        <v>99.99622399275006</v>
      </c>
    </row>
    <row r="142" spans="1:7" ht="16.5" thickBot="1">
      <c r="A142" s="12"/>
      <c r="B142" s="13"/>
      <c r="C142" s="14" t="s">
        <v>194</v>
      </c>
      <c r="D142" s="26">
        <v>29700</v>
      </c>
      <c r="E142" s="26">
        <v>50000</v>
      </c>
      <c r="F142" s="26">
        <v>49926</v>
      </c>
      <c r="G142" s="34">
        <f t="shared" si="4"/>
        <v>99.85199999999999</v>
      </c>
    </row>
    <row r="143" spans="1:7" ht="16.5" thickBot="1">
      <c r="A143" s="12"/>
      <c r="B143" s="13" t="s">
        <v>122</v>
      </c>
      <c r="C143" s="14" t="s">
        <v>123</v>
      </c>
      <c r="D143" s="28">
        <f>D144</f>
        <v>510500</v>
      </c>
      <c r="E143" s="28">
        <f>E144</f>
        <v>515000</v>
      </c>
      <c r="F143" s="26">
        <f>F144</f>
        <v>510945</v>
      </c>
      <c r="G143" s="34">
        <f t="shared" si="4"/>
        <v>99.21262135922329</v>
      </c>
    </row>
    <row r="144" spans="1:7" ht="16.5" thickBot="1">
      <c r="A144" s="12"/>
      <c r="B144" s="13"/>
      <c r="C144" s="14" t="s">
        <v>16</v>
      </c>
      <c r="D144" s="28">
        <v>510500</v>
      </c>
      <c r="E144" s="28">
        <v>515000</v>
      </c>
      <c r="F144" s="26">
        <v>510945</v>
      </c>
      <c r="G144" s="34">
        <f t="shared" si="4"/>
        <v>99.21262135922329</v>
      </c>
    </row>
    <row r="145" spans="1:7" ht="16.5" thickBot="1">
      <c r="A145" s="12"/>
      <c r="B145" s="13"/>
      <c r="C145" s="14" t="s">
        <v>121</v>
      </c>
      <c r="D145" s="28">
        <v>414500</v>
      </c>
      <c r="E145" s="28">
        <v>420912</v>
      </c>
      <c r="F145" s="26">
        <v>420910</v>
      </c>
      <c r="G145" s="34">
        <f t="shared" si="4"/>
        <v>99.99952484129699</v>
      </c>
    </row>
    <row r="146" spans="1:7" ht="16.5" thickBot="1">
      <c r="A146" s="18"/>
      <c r="B146" s="19" t="s">
        <v>124</v>
      </c>
      <c r="C146" s="20" t="s">
        <v>11</v>
      </c>
      <c r="D146" s="29">
        <f>D147</f>
        <v>3570</v>
      </c>
      <c r="E146" s="29">
        <f>E147</f>
        <v>3570</v>
      </c>
      <c r="F146" s="31">
        <f>F147</f>
        <v>3570</v>
      </c>
      <c r="G146" s="56">
        <f t="shared" si="4"/>
        <v>100</v>
      </c>
    </row>
    <row r="147" spans="1:7" ht="16.5" thickBot="1">
      <c r="A147" s="12"/>
      <c r="B147" s="13"/>
      <c r="C147" s="14" t="s">
        <v>16</v>
      </c>
      <c r="D147" s="28">
        <v>3570</v>
      </c>
      <c r="E147" s="28">
        <v>3570</v>
      </c>
      <c r="F147" s="26">
        <v>3570</v>
      </c>
      <c r="G147" s="34">
        <f t="shared" si="4"/>
        <v>100</v>
      </c>
    </row>
    <row r="148" spans="1:7" ht="32.25" thickBot="1">
      <c r="A148" s="33" t="s">
        <v>125</v>
      </c>
      <c r="B148" s="33"/>
      <c r="C148" s="42" t="s">
        <v>126</v>
      </c>
      <c r="D148" s="37">
        <f>D149+D152</f>
        <v>2579771</v>
      </c>
      <c r="E148" s="37">
        <f>E149+E152</f>
        <v>2751771</v>
      </c>
      <c r="F148" s="38">
        <f>F149+F152</f>
        <v>2750072</v>
      </c>
      <c r="G148" s="34">
        <f aca="true" t="shared" si="5" ref="G148:G211">(F148/E148)*100</f>
        <v>99.93825794370244</v>
      </c>
    </row>
    <row r="149" spans="1:7" ht="16.5" thickBot="1">
      <c r="A149" s="18"/>
      <c r="B149" s="19" t="s">
        <v>127</v>
      </c>
      <c r="C149" s="20" t="s">
        <v>128</v>
      </c>
      <c r="D149" s="29">
        <f>D150</f>
        <v>9500</v>
      </c>
      <c r="E149" s="29">
        <f>E150</f>
        <v>9500</v>
      </c>
      <c r="F149" s="46">
        <f>F150</f>
        <v>7824</v>
      </c>
      <c r="G149" s="34">
        <f t="shared" si="5"/>
        <v>82.35789473684211</v>
      </c>
    </row>
    <row r="150" spans="1:7" ht="16.5" thickBot="1">
      <c r="A150" s="12"/>
      <c r="B150" s="13"/>
      <c r="C150" s="14" t="s">
        <v>59</v>
      </c>
      <c r="D150" s="28">
        <v>9500</v>
      </c>
      <c r="E150" s="28">
        <v>9500</v>
      </c>
      <c r="F150" s="46">
        <f>F151</f>
        <v>7824</v>
      </c>
      <c r="G150" s="34">
        <f t="shared" si="5"/>
        <v>82.35789473684211</v>
      </c>
    </row>
    <row r="151" spans="1:7" ht="16.5" thickBot="1">
      <c r="A151" s="12"/>
      <c r="B151" s="13"/>
      <c r="C151" s="14" t="s">
        <v>189</v>
      </c>
      <c r="D151" s="28">
        <v>9500</v>
      </c>
      <c r="E151" s="28">
        <v>9500</v>
      </c>
      <c r="F151" s="46">
        <v>7824</v>
      </c>
      <c r="G151" s="34">
        <f t="shared" si="5"/>
        <v>82.35789473684211</v>
      </c>
    </row>
    <row r="152" spans="1:7" ht="16.5" thickBot="1">
      <c r="A152" s="12"/>
      <c r="B152" s="13" t="s">
        <v>129</v>
      </c>
      <c r="C152" s="14" t="s">
        <v>130</v>
      </c>
      <c r="D152" s="28">
        <f>D153</f>
        <v>2570271</v>
      </c>
      <c r="E152" s="28">
        <f>E153</f>
        <v>2742271</v>
      </c>
      <c r="F152" s="26">
        <f>F153</f>
        <v>2742248</v>
      </c>
      <c r="G152" s="34">
        <f t="shared" si="5"/>
        <v>99.99916127910042</v>
      </c>
    </row>
    <row r="153" spans="1:7" ht="16.5" thickBot="1">
      <c r="A153" s="12"/>
      <c r="B153" s="13"/>
      <c r="C153" s="14" t="s">
        <v>16</v>
      </c>
      <c r="D153" s="28">
        <v>2570271</v>
      </c>
      <c r="E153" s="28">
        <v>2742271</v>
      </c>
      <c r="F153" s="26">
        <v>2742248</v>
      </c>
      <c r="G153" s="34">
        <f t="shared" si="5"/>
        <v>99.99916127910042</v>
      </c>
    </row>
    <row r="154" spans="1:7" ht="16.5" thickBot="1">
      <c r="A154" s="12"/>
      <c r="B154" s="13"/>
      <c r="C154" s="14" t="s">
        <v>26</v>
      </c>
      <c r="D154" s="28">
        <v>2227879</v>
      </c>
      <c r="E154" s="28">
        <v>2260359</v>
      </c>
      <c r="F154" s="26">
        <v>2260357</v>
      </c>
      <c r="G154" s="34">
        <f t="shared" si="5"/>
        <v>99.99991151848003</v>
      </c>
    </row>
    <row r="155" spans="1:7" ht="16.5" thickBot="1">
      <c r="A155" s="9" t="s">
        <v>131</v>
      </c>
      <c r="B155" s="10"/>
      <c r="C155" s="11" t="s">
        <v>132</v>
      </c>
      <c r="D155" s="27">
        <f>D156+D160+D163+D166+D170+D173+D176+D179+D183+D185</f>
        <v>6870260</v>
      </c>
      <c r="E155" s="27">
        <f>E156+E160+E163+E166+E170+E173+E176+E179+E183+E185</f>
        <v>8084885</v>
      </c>
      <c r="F155" s="25">
        <f>F156+F160+F163+F166+F170+F173+F176+F179+F183+F185</f>
        <v>8027542</v>
      </c>
      <c r="G155" s="34">
        <f t="shared" si="5"/>
        <v>99.29073821087128</v>
      </c>
    </row>
    <row r="156" spans="1:7" ht="16.5" thickBot="1">
      <c r="A156" s="12"/>
      <c r="B156" s="13" t="s">
        <v>133</v>
      </c>
      <c r="C156" s="14" t="s">
        <v>134</v>
      </c>
      <c r="D156" s="28">
        <f>D157</f>
        <v>430010</v>
      </c>
      <c r="E156" s="28">
        <f>E157+E159</f>
        <v>472110</v>
      </c>
      <c r="F156" s="26">
        <f>F157+F159</f>
        <v>472110</v>
      </c>
      <c r="G156" s="34">
        <f t="shared" si="5"/>
        <v>100</v>
      </c>
    </row>
    <row r="157" spans="1:7" ht="16.5" thickBot="1">
      <c r="A157" s="18"/>
      <c r="B157" s="19"/>
      <c r="C157" s="20" t="s">
        <v>16</v>
      </c>
      <c r="D157" s="29">
        <v>430010</v>
      </c>
      <c r="E157" s="29">
        <v>460510</v>
      </c>
      <c r="F157" s="31">
        <v>460510</v>
      </c>
      <c r="G157" s="34">
        <f t="shared" si="5"/>
        <v>100</v>
      </c>
    </row>
    <row r="158" spans="1:7" ht="16.5" thickBot="1">
      <c r="A158" s="18"/>
      <c r="B158" s="19"/>
      <c r="C158" s="20" t="s">
        <v>26</v>
      </c>
      <c r="D158" s="29">
        <v>161460</v>
      </c>
      <c r="E158" s="29">
        <v>152453</v>
      </c>
      <c r="F158" s="31">
        <v>152453</v>
      </c>
      <c r="G158" s="34">
        <f t="shared" si="5"/>
        <v>100</v>
      </c>
    </row>
    <row r="159" spans="1:7" ht="16.5" thickBot="1">
      <c r="A159" s="21"/>
      <c r="B159" s="49"/>
      <c r="C159" s="20" t="s">
        <v>28</v>
      </c>
      <c r="D159" s="52"/>
      <c r="E159" s="52">
        <v>11600</v>
      </c>
      <c r="F159" s="26">
        <v>11600</v>
      </c>
      <c r="G159" s="34">
        <f t="shared" si="5"/>
        <v>100</v>
      </c>
    </row>
    <row r="160" spans="1:7" ht="30" customHeight="1" thickBot="1">
      <c r="A160" s="21"/>
      <c r="B160" s="21" t="s">
        <v>135</v>
      </c>
      <c r="C160" s="22" t="s">
        <v>136</v>
      </c>
      <c r="D160" s="30">
        <f>D161</f>
        <v>792370</v>
      </c>
      <c r="E160" s="30">
        <f>E161</f>
        <v>864350</v>
      </c>
      <c r="F160" s="26">
        <f>F161</f>
        <v>855251</v>
      </c>
      <c r="G160" s="34">
        <f t="shared" si="5"/>
        <v>98.94730144038874</v>
      </c>
    </row>
    <row r="161" spans="1:7" ht="16.5" thickBot="1">
      <c r="A161" s="18"/>
      <c r="B161" s="19"/>
      <c r="C161" s="20" t="s">
        <v>16</v>
      </c>
      <c r="D161" s="29">
        <v>792370</v>
      </c>
      <c r="E161" s="29">
        <v>864350</v>
      </c>
      <c r="F161" s="26">
        <v>855251</v>
      </c>
      <c r="G161" s="34">
        <f t="shared" si="5"/>
        <v>98.94730144038874</v>
      </c>
    </row>
    <row r="162" spans="1:7" ht="16.5" thickBot="1">
      <c r="A162" s="12"/>
      <c r="B162" s="13"/>
      <c r="C162" s="14" t="s">
        <v>26</v>
      </c>
      <c r="D162" s="28">
        <v>687958</v>
      </c>
      <c r="E162" s="28">
        <v>733382</v>
      </c>
      <c r="F162" s="26">
        <v>730354</v>
      </c>
      <c r="G162" s="34">
        <f t="shared" si="5"/>
        <v>99.58711830942129</v>
      </c>
    </row>
    <row r="163" spans="1:7" ht="16.5" thickBot="1">
      <c r="A163" s="12"/>
      <c r="B163" s="13" t="s">
        <v>137</v>
      </c>
      <c r="C163" s="14" t="s">
        <v>138</v>
      </c>
      <c r="D163" s="28">
        <f>D164</f>
        <v>257565</v>
      </c>
      <c r="E163" s="28">
        <f>E164</f>
        <v>254724</v>
      </c>
      <c r="F163" s="26">
        <f>F164</f>
        <v>250887</v>
      </c>
      <c r="G163" s="34">
        <f t="shared" si="5"/>
        <v>98.49366373015499</v>
      </c>
    </row>
    <row r="164" spans="1:7" ht="16.5" thickBot="1">
      <c r="A164" s="12"/>
      <c r="B164" s="13"/>
      <c r="C164" s="14" t="s">
        <v>16</v>
      </c>
      <c r="D164" s="28">
        <v>257565</v>
      </c>
      <c r="E164" s="28">
        <v>254724</v>
      </c>
      <c r="F164" s="26">
        <v>250887</v>
      </c>
      <c r="G164" s="34">
        <f t="shared" si="5"/>
        <v>98.49366373015499</v>
      </c>
    </row>
    <row r="165" spans="1:7" ht="16.5" thickBot="1">
      <c r="A165" s="12"/>
      <c r="B165" s="13"/>
      <c r="C165" s="14" t="s">
        <v>26</v>
      </c>
      <c r="D165" s="28">
        <v>159955</v>
      </c>
      <c r="E165" s="28">
        <v>151829</v>
      </c>
      <c r="F165" s="26">
        <v>151829</v>
      </c>
      <c r="G165" s="34">
        <f t="shared" si="5"/>
        <v>100</v>
      </c>
    </row>
    <row r="166" spans="1:7" ht="16.5" thickBot="1">
      <c r="A166" s="18"/>
      <c r="B166" s="19" t="s">
        <v>139</v>
      </c>
      <c r="C166" s="20" t="s">
        <v>140</v>
      </c>
      <c r="D166" s="29">
        <v>2200829</v>
      </c>
      <c r="E166" s="29">
        <f>E167+E169</f>
        <v>2413272</v>
      </c>
      <c r="F166" s="31">
        <f>F167+F169</f>
        <v>2412906</v>
      </c>
      <c r="G166" s="56">
        <f t="shared" si="5"/>
        <v>99.98483386870606</v>
      </c>
    </row>
    <row r="167" spans="1:7" ht="16.5" thickBot="1">
      <c r="A167" s="12"/>
      <c r="B167" s="13"/>
      <c r="C167" s="14" t="s">
        <v>16</v>
      </c>
      <c r="D167" s="28">
        <v>2190337</v>
      </c>
      <c r="E167" s="28">
        <v>2402780</v>
      </c>
      <c r="F167" s="26">
        <v>2402414</v>
      </c>
      <c r="G167" s="34">
        <f t="shared" si="5"/>
        <v>99.98476764414553</v>
      </c>
    </row>
    <row r="168" spans="1:7" ht="16.5" thickBot="1">
      <c r="A168" s="15"/>
      <c r="B168" s="16"/>
      <c r="C168" s="17" t="s">
        <v>26</v>
      </c>
      <c r="D168" s="30">
        <v>1336548</v>
      </c>
      <c r="E168" s="30">
        <v>1401215</v>
      </c>
      <c r="F168" s="26">
        <v>1401213</v>
      </c>
      <c r="G168" s="34">
        <f t="shared" si="5"/>
        <v>99.99985726672924</v>
      </c>
    </row>
    <row r="169" spans="1:7" ht="16.5" thickBot="1">
      <c r="A169" s="18"/>
      <c r="B169" s="19"/>
      <c r="C169" s="20" t="s">
        <v>28</v>
      </c>
      <c r="D169" s="29">
        <v>10492</v>
      </c>
      <c r="E169" s="29">
        <v>10492</v>
      </c>
      <c r="F169" s="26">
        <v>10492</v>
      </c>
      <c r="G169" s="34">
        <f t="shared" si="5"/>
        <v>100</v>
      </c>
    </row>
    <row r="170" spans="1:7" ht="16.5" thickBot="1">
      <c r="A170" s="12"/>
      <c r="B170" s="13" t="s">
        <v>141</v>
      </c>
      <c r="C170" s="14" t="s">
        <v>142</v>
      </c>
      <c r="D170" s="28">
        <f>D171</f>
        <v>28604</v>
      </c>
      <c r="E170" s="28">
        <f>E171</f>
        <v>109942</v>
      </c>
      <c r="F170" s="26">
        <f>F171</f>
        <v>106159</v>
      </c>
      <c r="G170" s="34">
        <f t="shared" si="5"/>
        <v>96.55909479543759</v>
      </c>
    </row>
    <row r="171" spans="1:7" ht="16.5" thickBot="1">
      <c r="A171" s="12"/>
      <c r="B171" s="13"/>
      <c r="C171" s="14" t="s">
        <v>16</v>
      </c>
      <c r="D171" s="28">
        <v>28604</v>
      </c>
      <c r="E171" s="28">
        <v>109942</v>
      </c>
      <c r="F171" s="26">
        <v>106159</v>
      </c>
      <c r="G171" s="34">
        <f t="shared" si="5"/>
        <v>96.55909479543759</v>
      </c>
    </row>
    <row r="172" spans="1:7" ht="16.5" thickBot="1">
      <c r="A172" s="12"/>
      <c r="B172" s="13"/>
      <c r="C172" s="39" t="s">
        <v>26</v>
      </c>
      <c r="D172" s="28"/>
      <c r="E172" s="28">
        <v>9007</v>
      </c>
      <c r="F172" s="26">
        <v>8230</v>
      </c>
      <c r="G172" s="34">
        <f t="shared" si="5"/>
        <v>91.37337626290662</v>
      </c>
    </row>
    <row r="173" spans="1:7" ht="16.5" thickBot="1">
      <c r="A173" s="12"/>
      <c r="B173" s="13" t="s">
        <v>143</v>
      </c>
      <c r="C173" s="14" t="s">
        <v>144</v>
      </c>
      <c r="D173" s="28">
        <f>D174</f>
        <v>808292</v>
      </c>
      <c r="E173" s="28">
        <f>E174</f>
        <v>795055</v>
      </c>
      <c r="F173" s="26">
        <f>F174</f>
        <v>758529</v>
      </c>
      <c r="G173" s="34">
        <f t="shared" si="5"/>
        <v>95.4058524253039</v>
      </c>
    </row>
    <row r="174" spans="1:7" ht="16.5" thickBot="1">
      <c r="A174" s="18"/>
      <c r="B174" s="19"/>
      <c r="C174" s="20" t="s">
        <v>16</v>
      </c>
      <c r="D174" s="29">
        <v>808292</v>
      </c>
      <c r="E174" s="29">
        <v>795055</v>
      </c>
      <c r="F174" s="31">
        <v>758529</v>
      </c>
      <c r="G174" s="56">
        <f t="shared" si="5"/>
        <v>95.4058524253039</v>
      </c>
    </row>
    <row r="175" spans="1:7" ht="16.5" thickBot="1">
      <c r="A175" s="12"/>
      <c r="B175" s="13"/>
      <c r="C175" s="14" t="s">
        <v>145</v>
      </c>
      <c r="D175" s="28">
        <v>544816</v>
      </c>
      <c r="E175" s="28">
        <v>563233</v>
      </c>
      <c r="F175" s="26">
        <v>555804</v>
      </c>
      <c r="G175" s="34">
        <f t="shared" si="5"/>
        <v>98.68100768243337</v>
      </c>
    </row>
    <row r="176" spans="1:7" ht="16.5" thickBot="1">
      <c r="A176" s="12"/>
      <c r="B176" s="13">
        <v>85420</v>
      </c>
      <c r="C176" s="14" t="s">
        <v>186</v>
      </c>
      <c r="D176" s="28">
        <v>373019</v>
      </c>
      <c r="E176" s="28">
        <f>E177</f>
        <v>1024553</v>
      </c>
      <c r="F176" s="26">
        <f>F177</f>
        <v>1023519</v>
      </c>
      <c r="G176" s="34">
        <f t="shared" si="5"/>
        <v>99.89907793935502</v>
      </c>
    </row>
    <row r="177" spans="1:7" ht="16.5" thickBot="1">
      <c r="A177" s="18"/>
      <c r="B177" s="19"/>
      <c r="C177" s="20" t="s">
        <v>16</v>
      </c>
      <c r="D177" s="29">
        <v>373019</v>
      </c>
      <c r="E177" s="29">
        <v>1024553</v>
      </c>
      <c r="F177" s="31">
        <v>1023519</v>
      </c>
      <c r="G177" s="34">
        <f t="shared" si="5"/>
        <v>99.89907793935502</v>
      </c>
    </row>
    <row r="178" spans="1:7" ht="16.5" thickBot="1">
      <c r="A178" s="12"/>
      <c r="B178" s="13"/>
      <c r="C178" s="14" t="s">
        <v>145</v>
      </c>
      <c r="D178" s="28">
        <v>229859</v>
      </c>
      <c r="E178" s="28">
        <v>381056</v>
      </c>
      <c r="F178" s="26">
        <v>380925</v>
      </c>
      <c r="G178" s="34">
        <f t="shared" si="5"/>
        <v>99.96562185085656</v>
      </c>
    </row>
    <row r="179" spans="1:7" ht="16.5" thickBot="1">
      <c r="A179" s="12"/>
      <c r="B179" s="13">
        <v>85421</v>
      </c>
      <c r="C179" s="14" t="s">
        <v>187</v>
      </c>
      <c r="D179" s="28">
        <f>D180+D181</f>
        <v>1921288</v>
      </c>
      <c r="E179" s="28">
        <f>E180+E181</f>
        <v>2101296</v>
      </c>
      <c r="F179" s="26">
        <f>F180+F181</f>
        <v>2099253</v>
      </c>
      <c r="G179" s="34">
        <f t="shared" si="5"/>
        <v>99.90277428786806</v>
      </c>
    </row>
    <row r="180" spans="1:7" ht="16.5" thickBot="1">
      <c r="A180" s="12"/>
      <c r="B180" s="13"/>
      <c r="C180" s="14" t="s">
        <v>16</v>
      </c>
      <c r="D180" s="28">
        <v>1367875</v>
      </c>
      <c r="E180" s="28">
        <v>1663463</v>
      </c>
      <c r="F180" s="26">
        <v>1662677</v>
      </c>
      <c r="G180" s="34">
        <f t="shared" si="5"/>
        <v>99.95274917446315</v>
      </c>
    </row>
    <row r="181" spans="1:7" ht="16.5" thickBot="1">
      <c r="A181" s="12"/>
      <c r="B181" s="13"/>
      <c r="C181" s="20" t="s">
        <v>28</v>
      </c>
      <c r="D181" s="28">
        <v>553413</v>
      </c>
      <c r="E181" s="28">
        <v>437833</v>
      </c>
      <c r="F181" s="26">
        <v>436576</v>
      </c>
      <c r="G181" s="34">
        <f t="shared" si="5"/>
        <v>99.71290423517642</v>
      </c>
    </row>
    <row r="182" spans="1:7" ht="16.5" thickBot="1">
      <c r="A182" s="12"/>
      <c r="B182" s="13"/>
      <c r="C182" s="14" t="s">
        <v>145</v>
      </c>
      <c r="D182" s="28">
        <v>1069320</v>
      </c>
      <c r="E182" s="28">
        <v>927537</v>
      </c>
      <c r="F182" s="26">
        <v>927386</v>
      </c>
      <c r="G182" s="34">
        <f t="shared" si="5"/>
        <v>99.98372032598161</v>
      </c>
    </row>
    <row r="183" spans="1:7" ht="16.5" thickBot="1">
      <c r="A183" s="9"/>
      <c r="B183" s="13" t="s">
        <v>146</v>
      </c>
      <c r="C183" s="14" t="s">
        <v>101</v>
      </c>
      <c r="D183" s="28">
        <f>D184</f>
        <v>18470</v>
      </c>
      <c r="E183" s="28">
        <f>E184</f>
        <v>18470</v>
      </c>
      <c r="F183" s="26">
        <f>F184</f>
        <v>18183</v>
      </c>
      <c r="G183" s="34">
        <f t="shared" si="5"/>
        <v>98.44612885760694</v>
      </c>
    </row>
    <row r="184" spans="1:7" ht="16.5" thickBot="1">
      <c r="A184" s="9"/>
      <c r="B184" s="13"/>
      <c r="C184" s="14" t="s">
        <v>16</v>
      </c>
      <c r="D184" s="28">
        <v>18470</v>
      </c>
      <c r="E184" s="28">
        <v>18470</v>
      </c>
      <c r="F184" s="26">
        <v>18183</v>
      </c>
      <c r="G184" s="34">
        <f t="shared" si="5"/>
        <v>98.44612885760694</v>
      </c>
    </row>
    <row r="185" spans="1:7" ht="16.5" thickBot="1">
      <c r="A185" s="9"/>
      <c r="B185" s="13" t="s">
        <v>147</v>
      </c>
      <c r="C185" s="14" t="s">
        <v>11</v>
      </c>
      <c r="D185" s="28">
        <f>D186</f>
        <v>39813</v>
      </c>
      <c r="E185" s="28">
        <f>E186</f>
        <v>31113</v>
      </c>
      <c r="F185" s="26">
        <f>F186</f>
        <v>30745</v>
      </c>
      <c r="G185" s="34">
        <f t="shared" si="5"/>
        <v>98.81721466910938</v>
      </c>
    </row>
    <row r="186" spans="1:7" ht="16.5" thickBot="1">
      <c r="A186" s="9"/>
      <c r="B186" s="13"/>
      <c r="C186" s="14" t="s">
        <v>148</v>
      </c>
      <c r="D186" s="28">
        <v>39813</v>
      </c>
      <c r="E186" s="28">
        <v>31113</v>
      </c>
      <c r="F186" s="26">
        <v>30745</v>
      </c>
      <c r="G186" s="34">
        <f t="shared" si="5"/>
        <v>98.81721466910938</v>
      </c>
    </row>
    <row r="187" spans="1:7" ht="32.25" thickBot="1">
      <c r="A187" s="9" t="s">
        <v>149</v>
      </c>
      <c r="B187" s="10"/>
      <c r="C187" s="11" t="s">
        <v>150</v>
      </c>
      <c r="D187" s="27">
        <f aca="true" t="shared" si="6" ref="D187:F188">D188</f>
        <v>110000</v>
      </c>
      <c r="E187" s="27">
        <f t="shared" si="6"/>
        <v>110000</v>
      </c>
      <c r="F187" s="25">
        <f t="shared" si="6"/>
        <v>39127</v>
      </c>
      <c r="G187" s="34">
        <f t="shared" si="5"/>
        <v>35.57</v>
      </c>
    </row>
    <row r="188" spans="1:7" ht="16.5" thickBot="1">
      <c r="A188" s="18"/>
      <c r="B188" s="19" t="s">
        <v>151</v>
      </c>
      <c r="C188" s="20" t="s">
        <v>152</v>
      </c>
      <c r="D188" s="29">
        <f t="shared" si="6"/>
        <v>110000</v>
      </c>
      <c r="E188" s="29">
        <f t="shared" si="6"/>
        <v>110000</v>
      </c>
      <c r="F188" s="48">
        <f t="shared" si="6"/>
        <v>39127</v>
      </c>
      <c r="G188" s="34">
        <f t="shared" si="5"/>
        <v>35.57</v>
      </c>
    </row>
    <row r="189" spans="1:7" ht="16.5" thickBot="1">
      <c r="A189" s="18"/>
      <c r="B189" s="19"/>
      <c r="C189" s="20" t="s">
        <v>59</v>
      </c>
      <c r="D189" s="29">
        <v>110000</v>
      </c>
      <c r="E189" s="29">
        <v>110000</v>
      </c>
      <c r="F189" s="48">
        <v>39127</v>
      </c>
      <c r="G189" s="34">
        <f t="shared" si="5"/>
        <v>35.57</v>
      </c>
    </row>
    <row r="190" spans="1:7" ht="16.5" customHeight="1" thickBot="1">
      <c r="A190" s="33" t="s">
        <v>153</v>
      </c>
      <c r="B190" s="35"/>
      <c r="C190" s="36" t="s">
        <v>154</v>
      </c>
      <c r="D190" s="37">
        <f>D191+D194</f>
        <v>105000</v>
      </c>
      <c r="E190" s="37">
        <f>E191+E194</f>
        <v>90518</v>
      </c>
      <c r="F190" s="38">
        <f>F191+F194</f>
        <v>89908</v>
      </c>
      <c r="G190" s="34">
        <f t="shared" si="5"/>
        <v>99.32610088601163</v>
      </c>
    </row>
    <row r="191" spans="1:7" ht="16.5" thickBot="1">
      <c r="A191" s="18"/>
      <c r="B191" s="19" t="s">
        <v>155</v>
      </c>
      <c r="C191" s="20" t="s">
        <v>156</v>
      </c>
      <c r="D191" s="29">
        <v>60000</v>
      </c>
      <c r="E191" s="29">
        <f>E193</f>
        <v>45518</v>
      </c>
      <c r="F191" s="31">
        <f>F193</f>
        <v>44908</v>
      </c>
      <c r="G191" s="34">
        <f t="shared" si="5"/>
        <v>98.65987082033482</v>
      </c>
    </row>
    <row r="192" spans="1:7" ht="16.5" thickBot="1">
      <c r="A192" s="18"/>
      <c r="B192" s="19"/>
      <c r="C192" s="20" t="s">
        <v>174</v>
      </c>
      <c r="D192" s="29">
        <v>30000</v>
      </c>
      <c r="E192" s="29">
        <v>25100</v>
      </c>
      <c r="F192" s="31">
        <v>25099</v>
      </c>
      <c r="G192" s="34">
        <f t="shared" si="5"/>
        <v>99.99601593625498</v>
      </c>
    </row>
    <row r="193" spans="1:7" ht="16.5" thickBot="1">
      <c r="A193" s="18"/>
      <c r="B193" s="19"/>
      <c r="C193" s="20" t="s">
        <v>16</v>
      </c>
      <c r="D193" s="29">
        <v>60000</v>
      </c>
      <c r="E193" s="29">
        <v>45518</v>
      </c>
      <c r="F193" s="31">
        <v>44908</v>
      </c>
      <c r="G193" s="56">
        <f t="shared" si="5"/>
        <v>98.65987082033482</v>
      </c>
    </row>
    <row r="194" spans="1:7" ht="16.5" thickBot="1">
      <c r="A194" s="18"/>
      <c r="B194" s="19" t="s">
        <v>157</v>
      </c>
      <c r="C194" s="20" t="s">
        <v>158</v>
      </c>
      <c r="D194" s="29">
        <v>45000</v>
      </c>
      <c r="E194" s="29">
        <f>E195</f>
        <v>45000</v>
      </c>
      <c r="F194" s="26">
        <f>F195</f>
        <v>45000</v>
      </c>
      <c r="G194" s="34">
        <f t="shared" si="5"/>
        <v>100</v>
      </c>
    </row>
    <row r="195" spans="1:7" ht="16.5" thickBot="1">
      <c r="A195" s="12"/>
      <c r="B195" s="13"/>
      <c r="C195" s="14" t="s">
        <v>16</v>
      </c>
      <c r="D195" s="28">
        <v>45000</v>
      </c>
      <c r="E195" s="28">
        <v>45000</v>
      </c>
      <c r="F195" s="26">
        <f>F196</f>
        <v>45000</v>
      </c>
      <c r="G195" s="34">
        <f t="shared" si="5"/>
        <v>100</v>
      </c>
    </row>
    <row r="196" spans="1:7" ht="36" customHeight="1" thickBot="1">
      <c r="A196" s="24"/>
      <c r="B196" s="24"/>
      <c r="C196" s="39" t="s">
        <v>179</v>
      </c>
      <c r="D196" s="29">
        <v>45000</v>
      </c>
      <c r="E196" s="29">
        <v>45000</v>
      </c>
      <c r="F196" s="26">
        <v>45000</v>
      </c>
      <c r="G196" s="34">
        <f t="shared" si="5"/>
        <v>100</v>
      </c>
    </row>
    <row r="197" spans="1:7" ht="16.5" thickBot="1">
      <c r="A197" s="9" t="s">
        <v>159</v>
      </c>
      <c r="B197" s="10"/>
      <c r="C197" s="11" t="s">
        <v>160</v>
      </c>
      <c r="D197" s="27">
        <f aca="true" t="shared" si="7" ref="D197:F198">D198</f>
        <v>95000</v>
      </c>
      <c r="E197" s="27">
        <f>E198+E202</f>
        <v>99207</v>
      </c>
      <c r="F197" s="25">
        <f>F198+F202</f>
        <v>92219</v>
      </c>
      <c r="G197" s="34">
        <f t="shared" si="5"/>
        <v>92.95614220770712</v>
      </c>
    </row>
    <row r="198" spans="1:7" ht="16.5" thickBot="1">
      <c r="A198" s="12"/>
      <c r="B198" s="13" t="s">
        <v>161</v>
      </c>
      <c r="C198" s="14" t="s">
        <v>162</v>
      </c>
      <c r="D198" s="28">
        <f t="shared" si="7"/>
        <v>95000</v>
      </c>
      <c r="E198" s="28">
        <f t="shared" si="7"/>
        <v>96207</v>
      </c>
      <c r="F198" s="26">
        <f t="shared" si="7"/>
        <v>89219</v>
      </c>
      <c r="G198" s="34">
        <f t="shared" si="5"/>
        <v>92.73649526541728</v>
      </c>
    </row>
    <row r="199" spans="1:7" ht="16.5" thickBot="1">
      <c r="A199" s="12"/>
      <c r="B199" s="13"/>
      <c r="C199" s="14" t="s">
        <v>16</v>
      </c>
      <c r="D199" s="28">
        <v>95000</v>
      </c>
      <c r="E199" s="28">
        <v>96207</v>
      </c>
      <c r="F199" s="26">
        <v>89219</v>
      </c>
      <c r="G199" s="34">
        <f t="shared" si="5"/>
        <v>92.73649526541728</v>
      </c>
    </row>
    <row r="200" spans="1:7" ht="16.5" thickBot="1">
      <c r="A200" s="18"/>
      <c r="B200" s="19"/>
      <c r="C200" s="20" t="s">
        <v>163</v>
      </c>
      <c r="D200" s="29">
        <v>60000</v>
      </c>
      <c r="E200" s="29">
        <v>60000</v>
      </c>
      <c r="F200" s="31">
        <v>57000</v>
      </c>
      <c r="G200" s="56">
        <f t="shared" si="5"/>
        <v>95</v>
      </c>
    </row>
    <row r="201" spans="1:7" ht="16.5" thickBot="1">
      <c r="A201" s="12"/>
      <c r="B201" s="13"/>
      <c r="C201" s="14" t="s">
        <v>145</v>
      </c>
      <c r="D201" s="26" t="s">
        <v>47</v>
      </c>
      <c r="E201" s="28">
        <v>1000</v>
      </c>
      <c r="F201" s="26">
        <v>1000</v>
      </c>
      <c r="G201" s="34">
        <f t="shared" si="5"/>
        <v>100</v>
      </c>
    </row>
    <row r="202" spans="1:7" ht="16.5" thickBot="1">
      <c r="A202" s="12"/>
      <c r="B202" s="13">
        <v>92695</v>
      </c>
      <c r="C202" s="14" t="s">
        <v>11</v>
      </c>
      <c r="D202" s="26"/>
      <c r="E202" s="59">
        <f>E203</f>
        <v>3000</v>
      </c>
      <c r="F202" s="26">
        <f>F203</f>
        <v>3000</v>
      </c>
      <c r="G202" s="34">
        <f t="shared" si="5"/>
        <v>100</v>
      </c>
    </row>
    <row r="203" spans="1:7" ht="16.5" thickBot="1">
      <c r="A203" s="12"/>
      <c r="B203" s="13"/>
      <c r="C203" s="14" t="s">
        <v>16</v>
      </c>
      <c r="D203" s="26"/>
      <c r="E203" s="28">
        <v>3000</v>
      </c>
      <c r="F203" s="26">
        <v>3000</v>
      </c>
      <c r="G203" s="34">
        <f t="shared" si="5"/>
        <v>100</v>
      </c>
    </row>
    <row r="204" spans="1:7" ht="16.5" thickBot="1">
      <c r="A204" s="9"/>
      <c r="B204" s="10"/>
      <c r="C204" s="11" t="s">
        <v>164</v>
      </c>
      <c r="D204" s="27">
        <f>D14+D17+D23+D26+D33+D37+D41+D52+D68+D71+D76+D79+D83+D116+D127+D148+D155+D187+D190+D197</f>
        <v>44367035</v>
      </c>
      <c r="E204" s="27">
        <f>E14+E17+E23+E26+E33+E37+E41+E52+E68+E71+E76+E79+E83+E116+E127+E148+E155+E187+E190+E197</f>
        <v>50324525</v>
      </c>
      <c r="F204" s="25">
        <f>F14+F17+F26+F33+F37+F41+F52+F68+F71+F76+F83+F116+F127+F148+F155+F187+F190+F197</f>
        <v>49311582</v>
      </c>
      <c r="G204" s="34">
        <f t="shared" si="5"/>
        <v>97.98717821976462</v>
      </c>
    </row>
    <row r="205" spans="1:7" ht="16.5" thickBot="1">
      <c r="A205" s="12"/>
      <c r="B205" s="13"/>
      <c r="C205" s="14" t="s">
        <v>165</v>
      </c>
      <c r="D205" s="28">
        <v>43600230</v>
      </c>
      <c r="E205" s="26">
        <v>46664005</v>
      </c>
      <c r="F205" s="46">
        <f>F16+F19+F22+F28+F32+F35+F39+F43+F45+F47+F49+F54+F57+F60+F64+F67+F70+F73+F75+F78+F85+F89+F92+F96+F98+F102+F105+F108+F111+F114+F118+F123+F125+F129+F135+F140+F144+F147+F150+F153+F157+F161+F164+F167+F171+F174+F177+F180+F184+F189+F193+F195+F199+F203+F186</f>
        <v>45897845</v>
      </c>
      <c r="G205" s="34">
        <f t="shared" si="5"/>
        <v>98.35813492648134</v>
      </c>
    </row>
    <row r="206" spans="1:7" ht="16.5" thickBot="1">
      <c r="A206" s="18"/>
      <c r="B206" s="19"/>
      <c r="C206" s="20" t="s">
        <v>166</v>
      </c>
      <c r="D206" s="29">
        <v>24320314</v>
      </c>
      <c r="E206" s="31">
        <f>E29+E36+E40+E50+E55+E61+E86+E90+E93+E99+E103+E106+E109+E126+E130+E136+E141+E145+E154+E158+E162+E165+E168+E175+E178+E182+E201+E112+E115+E172+E20</f>
        <v>24569215</v>
      </c>
      <c r="F206" s="48">
        <f>F20+F29+F36+F40+F50+F55+F61+F86+F90+F99+F103+F106+F109+F112+F126+F130+F136+F141+F145+F154+F158+F162+F165+F168+F172+F175+F178+F182+F201+F93+F115</f>
        <v>24485908</v>
      </c>
      <c r="G206" s="34">
        <f t="shared" si="5"/>
        <v>99.66092933779122</v>
      </c>
    </row>
    <row r="207" spans="1:7" ht="16.5" thickBot="1">
      <c r="A207" s="12"/>
      <c r="B207" s="13"/>
      <c r="C207" s="14" t="s">
        <v>167</v>
      </c>
      <c r="D207" s="28">
        <f>D87+D94+D131+D132+D137+D142+D151+D192+D196+D200</f>
        <v>2412183</v>
      </c>
      <c r="E207" s="26">
        <v>2384518</v>
      </c>
      <c r="F207" s="46">
        <f>F65+F87+F94+F131+F137+F142+F151+F196+F200+F192</f>
        <v>2371327</v>
      </c>
      <c r="G207" s="34">
        <f t="shared" si="5"/>
        <v>99.4468064405469</v>
      </c>
    </row>
    <row r="208" spans="1:7" ht="16.5" thickBot="1">
      <c r="A208" s="12"/>
      <c r="B208" s="13"/>
      <c r="C208" s="14" t="s">
        <v>168</v>
      </c>
      <c r="D208" s="28">
        <v>1045029</v>
      </c>
      <c r="E208" s="26">
        <v>995029</v>
      </c>
      <c r="F208" s="46">
        <f>F77</f>
        <v>920190</v>
      </c>
      <c r="G208" s="34">
        <f t="shared" si="5"/>
        <v>92.4787116757401</v>
      </c>
    </row>
    <row r="209" spans="1:7" ht="16.5" thickBot="1">
      <c r="A209" s="12"/>
      <c r="B209" s="13"/>
      <c r="C209" s="14" t="s">
        <v>195</v>
      </c>
      <c r="D209" s="28">
        <v>150000</v>
      </c>
      <c r="E209" s="28">
        <v>18240</v>
      </c>
      <c r="F209" s="25" t="s">
        <v>47</v>
      </c>
      <c r="G209" s="34">
        <v>0</v>
      </c>
    </row>
    <row r="210" spans="1:7" ht="16.5" thickBot="1">
      <c r="A210" s="12"/>
      <c r="B210" s="13"/>
      <c r="C210" s="14" t="s">
        <v>169</v>
      </c>
      <c r="D210" s="28">
        <v>300000</v>
      </c>
      <c r="E210" s="28">
        <v>625</v>
      </c>
      <c r="F210" s="25" t="s">
        <v>47</v>
      </c>
      <c r="G210" s="34">
        <v>0</v>
      </c>
    </row>
    <row r="211" spans="1:7" ht="16.5" thickBot="1">
      <c r="A211" s="12"/>
      <c r="B211" s="13"/>
      <c r="C211" s="14" t="s">
        <v>170</v>
      </c>
      <c r="D211" s="28">
        <f>D51+D62+D169+D181</f>
        <v>766805</v>
      </c>
      <c r="E211" s="26">
        <f>E30+E51+E62+E100+E138+E133+E159+E169+E181+E119</f>
        <v>3660520</v>
      </c>
      <c r="F211" s="46">
        <f>F138+F169+F30+F51+F62+F100+F119+F133+F181+F159</f>
        <v>3413737</v>
      </c>
      <c r="G211" s="34">
        <f t="shared" si="5"/>
        <v>93.25825292581382</v>
      </c>
    </row>
    <row r="212" ht="12.75">
      <c r="F212" s="45"/>
    </row>
    <row r="213" ht="12.75">
      <c r="F213" s="45"/>
    </row>
    <row r="214" ht="12.75">
      <c r="F214" s="45"/>
    </row>
    <row r="215" ht="12.75">
      <c r="F215" s="45"/>
    </row>
    <row r="216" ht="12.75">
      <c r="F216" s="45"/>
    </row>
    <row r="217" ht="12.75">
      <c r="F217" s="45"/>
    </row>
    <row r="218" ht="12.75">
      <c r="F218" s="45"/>
    </row>
    <row r="219" spans="5:6" ht="12.75">
      <c r="E219" s="60"/>
      <c r="F219" s="45"/>
    </row>
    <row r="220" spans="5:6" ht="12.75">
      <c r="E220" s="60"/>
      <c r="F220" s="45"/>
    </row>
    <row r="221" spans="5:6" ht="12.75">
      <c r="E221" s="60"/>
      <c r="F221" s="45"/>
    </row>
    <row r="222" spans="5:6" ht="12.75">
      <c r="E222" s="60"/>
      <c r="F222" s="45"/>
    </row>
    <row r="223" spans="5:6" ht="12.75">
      <c r="E223" s="60"/>
      <c r="F223" s="45"/>
    </row>
    <row r="224" ht="12.75">
      <c r="E224" s="60"/>
    </row>
    <row r="225" ht="12.75">
      <c r="E225" s="60"/>
    </row>
    <row r="226" ht="12.75">
      <c r="E226" s="60"/>
    </row>
    <row r="227" ht="12.75">
      <c r="E227" s="60"/>
    </row>
    <row r="228" ht="12.75">
      <c r="E228" s="60"/>
    </row>
    <row r="229" ht="12.75">
      <c r="E229" s="60"/>
    </row>
    <row r="230" ht="12.75">
      <c r="E230" s="60"/>
    </row>
    <row r="231" ht="12.75">
      <c r="E231" s="60"/>
    </row>
    <row r="232" ht="12.75">
      <c r="E232" s="60"/>
    </row>
    <row r="233" ht="12.75">
      <c r="E233" s="60"/>
    </row>
    <row r="234" ht="12.75">
      <c r="E234" s="60"/>
    </row>
    <row r="235" ht="12.75">
      <c r="E235" s="60"/>
    </row>
    <row r="236" ht="12.75">
      <c r="E236" s="60"/>
    </row>
    <row r="237" ht="12.75">
      <c r="E237" s="60"/>
    </row>
    <row r="238" ht="12.75">
      <c r="E238" s="60"/>
    </row>
    <row r="239" ht="12.75">
      <c r="E239" s="60"/>
    </row>
    <row r="240" ht="12.75">
      <c r="E240" s="60"/>
    </row>
    <row r="241" ht="12.75">
      <c r="E241" s="60"/>
    </row>
    <row r="242" ht="12.75">
      <c r="E242" s="60"/>
    </row>
    <row r="243" ht="12.75">
      <c r="E243" s="60"/>
    </row>
    <row r="244" ht="12.75">
      <c r="E244" s="60"/>
    </row>
    <row r="245" ht="12.75">
      <c r="E245" s="60"/>
    </row>
    <row r="246" ht="12.75">
      <c r="E246" s="60"/>
    </row>
    <row r="247" ht="12.75">
      <c r="E247" s="60"/>
    </row>
    <row r="248" ht="12.75">
      <c r="E248" s="60"/>
    </row>
    <row r="249" ht="12.75">
      <c r="E249" s="60"/>
    </row>
    <row r="250" ht="12.75">
      <c r="E250" s="61"/>
    </row>
    <row r="251" ht="12.75">
      <c r="E251" s="61"/>
    </row>
    <row r="252" ht="12.75">
      <c r="E252" s="62"/>
    </row>
  </sheetData>
  <mergeCells count="5">
    <mergeCell ref="D1:G1"/>
    <mergeCell ref="E4:F4"/>
    <mergeCell ref="D10:D12"/>
    <mergeCell ref="G10:G12"/>
    <mergeCell ref="C6:E6"/>
  </mergeCells>
  <printOptions/>
  <pageMargins left="0.75" right="0.75" top="1" bottom="1" header="0.5" footer="0.5"/>
  <pageSetup horizontalDpi="1200" verticalDpi="1200" orientation="landscape" paperSize="9" r:id="rId1"/>
  <headerFooter alignWithMargins="0">
    <oddHeader>&amp;RTabela Nr 2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SP1</cp:lastModifiedBy>
  <cp:lastPrinted>2008-03-17T08:08:21Z</cp:lastPrinted>
  <dcterms:created xsi:type="dcterms:W3CDTF">2005-11-08T10:40:11Z</dcterms:created>
  <dcterms:modified xsi:type="dcterms:W3CDTF">2008-03-17T09:06:11Z</dcterms:modified>
  <cp:category/>
  <cp:version/>
  <cp:contentType/>
  <cp:contentStatus/>
</cp:coreProperties>
</file>