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<sst xmlns="http://schemas.openxmlformats.org/spreadsheetml/2006/main" count="326" uniqueCount="152">
  <si>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</si>
  <si>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</si>
  <si>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</si>
  <si>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</si>
  <si>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</si>
  <si>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</si>
  <si>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</si>
  <si>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</si>
  <si>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</si>
  <si>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</si>
  <si>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</si>
  <si>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</si>
  <si>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</si>
  <si>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</si>
  <si>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</si>
  <si>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</si>
  <si>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</si>
  <si>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</si>
  <si>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</si>
  <si>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</si>
  <si>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</si>
  <si>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</si>
  <si>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</si>
  <si>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</si>
  <si>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</si>
  <si>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</si>
  <si>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</si>
  <si>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</si>
  <si>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</si>
  <si>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</si>
  <si>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</si>
  <si>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</si>
  <si>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</si>
  <si>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</si>
  <si>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</si>
  <si>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</si>
  <si>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</si>
  <si>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</si>
  <si>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</si>
  <si>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</si>
  <si>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</si>
  <si>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</si>
  <si>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</si>
  <si>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</si>
  <si>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</si>
  <si>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</si>
  <si>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</si>
  <si>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</si>
  <si>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</si>
  <si>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</si>
  <si>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</si>
  <si>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</si>
  <si>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</si>
  <si>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</si>
  <si>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</si>
  <si>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</si>
  <si>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</si>
  <si>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</si>
  <si>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</si>
  <si>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</si>
  <si>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</si>
  <si>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</si>
  <si>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</si>
  <si>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</si>
  <si>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</si>
  <si>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</si>
  <si>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</si>
  <si>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</si>
  <si>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</si>
  <si>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</si>
  <si>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</si>
  <si>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</si>
  <si>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</si>
  <si>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</si>
  <si>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</si>
  <si>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</si>
  <si>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</si>
  <si>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</si>
  <si>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</si>
  <si>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</si>
  <si>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</si>
  <si>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</si>
  <si>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</si>
  <si>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</si>
  <si>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</si>
  <si>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</si>
  <si>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</si>
  <si>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</si>
  <si>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</si>
  <si>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</si>
  <si>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</si>
  <si>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</si>
  <si>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</si>
  <si>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</si>
  <si>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</si>
  <si>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</si>
  <si>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</si>
  <si>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</si>
  <si>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</si>
  <si>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</si>
  <si>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</si>
  <si>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</si>
  <si>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</si>
  <si>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</si>
  <si>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</si>
  <si>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</si>
  <si>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</si>
  <si>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</si>
  <si>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</si>
  <si>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</si>
  <si>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</si>
  <si>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</si>
  <si>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</si>
  <si>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</si>
  <si>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</si>
  <si>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</si>
  <si>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</si>
  <si>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</si>
  <si>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</si>
  <si>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</si>
  <si>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</si>
  <si>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</si>
  <si>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</si>
  <si>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</si>
  <si>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</si>
  <si>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Środki nadofinansowanie  własnych zadań bieżących  gmin (związków gmin),powiatów (związków powiatów), samorządów województw,pozyskane z innych żródeł.</t>
  </si>
  <si>
    <t>Młodzieżowe ośrodki wychowawcze</t>
  </si>
  <si>
    <t>Dotacje celowe otrzymane z budżetu państwa na realizacjhę inwestycji  i zakupów  inwestycyjnych  włąsnych powiatu</t>
  </si>
  <si>
    <t>Zadania w zakresie kultury fizycznej i sportu</t>
  </si>
  <si>
    <t>Środki na dofinansowanie własnych inwestycji gmin (związków gmin),powiatów (związków powiatów), samorządów wojewóztw,pozyskane z innych żródeł</t>
  </si>
  <si>
    <t xml:space="preserve">Dotacje celowe otrzymane z gminy na inwestycje i zakupy inwestycyjne realizowane  na podstawie  porozumień (umów) między jednostkami  samorządu terytorialnego </t>
  </si>
  <si>
    <t>O910</t>
  </si>
  <si>
    <t xml:space="preserve">                                             WEDŁUG ŹRÓDEŁ I DZIAŁÓW KLASYFIKACJI BUDŻETOWEJ </t>
  </si>
  <si>
    <t>KULTURA FIZYCZNA I SPORT</t>
  </si>
  <si>
    <t>Plan na 2010 rok</t>
  </si>
  <si>
    <t>Kwalifikacja wojskowa</t>
  </si>
  <si>
    <t>Odsetki do nieterminowych wpłat z tytułu podatków i opłat</t>
  </si>
  <si>
    <t>Plan po zmianach na 2010 rok</t>
  </si>
  <si>
    <t>O960</t>
  </si>
  <si>
    <t>% (kol 7:6)</t>
  </si>
  <si>
    <t xml:space="preserve">Wpływy z tytułu pomocy finansowej  udzielanej między jednostkami samorządu terytorialnego  na dofinansowanie własnych zadań inwestycyjnych i zakupów inwestycyjnych </t>
  </si>
  <si>
    <t>Dotacje celowe otrzymane z budżetu państwa na realizację inwestycji  i zakupów inwestycyjnych własnych powiatu</t>
  </si>
  <si>
    <t>Dotacje celowe otrzymane z powiatu na inwestycje  i zakupy inwestycyjne realizowane przez powiat  na podstawie porozumień (umów) miedzy jednostkami samorządu terytorialnego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</si>
  <si>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</si>
  <si>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</si>
  <si>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</si>
  <si>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</si>
  <si>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Wykonanie na 30.06.2010 r.</t>
  </si>
  <si>
    <t xml:space="preserve">                                     DOCHODY  POWIATU  W I PÓŁROCZU    2010  ROKU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</si>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</sst>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wrapText="1"/>
    </xf>
    <xf numFmtId="169" fontId="1" fillId="0" borderId="10" xfId="42" applyNumberFormat="1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69" fontId="2" fillId="0" borderId="10" xfId="42" applyNumberFormat="1" applyFont="1" applyBorder="1" applyAlignment="1">
      <alignment wrapText="1"/>
    </xf>
    <xf numFmtId="169" fontId="3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43" fontId="2" fillId="0" borderId="17" xfId="42" applyFont="1" applyBorder="1" applyAlignment="1">
      <alignment wrapText="1"/>
    </xf>
    <xf numFmtId="169" fontId="1" fillId="0" borderId="17" xfId="42" applyNumberFormat="1" applyFont="1" applyBorder="1" applyAlignment="1">
      <alignment wrapText="1"/>
    </xf>
    <xf numFmtId="169" fontId="2" fillId="0" borderId="17" xfId="42" applyNumberFormat="1" applyFont="1" applyBorder="1" applyAlignment="1">
      <alignment wrapText="1"/>
    </xf>
    <xf numFmtId="169" fontId="1" fillId="0" borderId="17" xfId="42" applyNumberFormat="1" applyFont="1" applyBorder="1" applyAlignment="1">
      <alignment horizontal="center" wrapText="1"/>
    </xf>
    <xf numFmtId="43" fontId="2" fillId="0" borderId="18" xfId="42" applyFont="1" applyBorder="1" applyAlignment="1">
      <alignment wrapText="1"/>
    </xf>
    <xf numFmtId="43" fontId="2" fillId="0" borderId="18" xfId="42" applyFont="1" applyBorder="1" applyAlignment="1">
      <alignment wrapText="1"/>
    </xf>
    <xf numFmtId="169" fontId="2" fillId="0" borderId="19" xfId="42" applyNumberFormat="1" applyFont="1" applyFill="1" applyBorder="1" applyAlignment="1">
      <alignment wrapText="1"/>
    </xf>
    <xf numFmtId="169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69" fontId="1" fillId="0" borderId="15" xfId="42" applyNumberFormat="1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169" fontId="2" fillId="0" borderId="19" xfId="42" applyNumberFormat="1" applyFont="1" applyBorder="1" applyAlignment="1">
      <alignment wrapText="1"/>
    </xf>
    <xf numFmtId="43" fontId="2" fillId="0" borderId="23" xfId="42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="75" zoomScaleNormal="75" zoomScalePageLayoutView="0" workbookViewId="0" topLeftCell="A1">
      <selection activeCell="I220" sqref="I220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53.421875" style="0" customWidth="1"/>
    <col min="5" max="7" width="14.00390625" style="0" customWidth="1"/>
    <col min="8" max="8" width="12.8515625" style="0" customWidth="1"/>
  </cols>
  <sheetData>
    <row r="1" spans="1:8" ht="12.75" customHeight="1">
      <c r="A1" s="41" t="s">
        <v>148</v>
      </c>
      <c r="B1" s="41"/>
      <c r="C1" s="41"/>
      <c r="D1" s="41"/>
      <c r="E1" s="41"/>
      <c r="F1" s="41"/>
      <c r="G1" s="41"/>
      <c r="H1" s="41"/>
    </row>
    <row r="2" spans="1:8" ht="12.75" customHeight="1" thickBot="1">
      <c r="A2" s="41" t="s">
        <v>132</v>
      </c>
      <c r="B2" s="41"/>
      <c r="C2" s="41"/>
      <c r="D2" s="41"/>
      <c r="E2" s="41"/>
      <c r="F2" s="41"/>
      <c r="G2" s="41"/>
      <c r="H2" s="41"/>
    </row>
    <row r="3" spans="1:8" ht="4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134</v>
      </c>
      <c r="F3" s="18" t="s">
        <v>137</v>
      </c>
      <c r="G3" s="18" t="s">
        <v>147</v>
      </c>
      <c r="H3" s="24" t="s">
        <v>139</v>
      </c>
    </row>
    <row r="4" spans="1:8" ht="12.75" customHeight="1">
      <c r="A4" s="8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5">
        <v>8</v>
      </c>
    </row>
    <row r="5" spans="1:8" ht="18" customHeight="1">
      <c r="A5" s="9" t="s">
        <v>90</v>
      </c>
      <c r="B5" s="3"/>
      <c r="C5" s="4"/>
      <c r="D5" s="4" t="s">
        <v>4</v>
      </c>
      <c r="E5" s="6">
        <f aca="true" t="shared" si="0" ref="E5:G6">E6</f>
        <v>10000</v>
      </c>
      <c r="F5" s="6">
        <f t="shared" si="0"/>
        <v>10000</v>
      </c>
      <c r="G5" s="6">
        <f t="shared" si="0"/>
        <v>5000</v>
      </c>
      <c r="H5" s="26">
        <f>(G5/F5)*100</f>
        <v>50</v>
      </c>
    </row>
    <row r="6" spans="1:8" ht="15">
      <c r="A6" s="8"/>
      <c r="B6" s="1" t="s">
        <v>102</v>
      </c>
      <c r="C6" s="2"/>
      <c r="D6" s="2" t="s">
        <v>5</v>
      </c>
      <c r="E6" s="7">
        <f t="shared" si="0"/>
        <v>10000</v>
      </c>
      <c r="F6" s="7">
        <f t="shared" si="0"/>
        <v>10000</v>
      </c>
      <c r="G6" s="7">
        <f t="shared" si="0"/>
        <v>5000</v>
      </c>
      <c r="H6" s="26">
        <f aca="true" t="shared" si="1" ref="H6:H68">(G6/F6)*100</f>
        <v>50</v>
      </c>
    </row>
    <row r="7" spans="1:8" ht="48" customHeight="1">
      <c r="A7" s="8"/>
      <c r="B7" s="1"/>
      <c r="C7" s="1">
        <v>2110</v>
      </c>
      <c r="D7" s="2" t="s">
        <v>6</v>
      </c>
      <c r="E7" s="7">
        <v>10000</v>
      </c>
      <c r="F7" s="7">
        <v>10000</v>
      </c>
      <c r="G7" s="7">
        <v>5000</v>
      </c>
      <c r="H7" s="26">
        <f t="shared" si="1"/>
        <v>50</v>
      </c>
    </row>
    <row r="8" spans="1:8" ht="14.25">
      <c r="A8" s="9" t="s">
        <v>91</v>
      </c>
      <c r="B8" s="3"/>
      <c r="C8" s="3"/>
      <c r="D8" s="4" t="s">
        <v>7</v>
      </c>
      <c r="E8" s="6">
        <f>E9</f>
        <v>115789</v>
      </c>
      <c r="F8" s="6">
        <f>F9</f>
        <v>125625</v>
      </c>
      <c r="G8" s="6">
        <f>G9</f>
        <v>59812</v>
      </c>
      <c r="H8" s="26">
        <f t="shared" si="1"/>
        <v>47.61154228855721</v>
      </c>
    </row>
    <row r="9" spans="1:8" ht="15">
      <c r="A9" s="8"/>
      <c r="B9" s="1" t="s">
        <v>103</v>
      </c>
      <c r="C9" s="1"/>
      <c r="D9" s="2" t="s">
        <v>8</v>
      </c>
      <c r="E9" s="7">
        <f>E11</f>
        <v>115789</v>
      </c>
      <c r="F9" s="7">
        <f>F10+F11</f>
        <v>125625</v>
      </c>
      <c r="G9" s="7">
        <f>G10+G11</f>
        <v>59812</v>
      </c>
      <c r="H9" s="26">
        <f t="shared" si="1"/>
        <v>47.61154228855721</v>
      </c>
    </row>
    <row r="10" spans="1:8" ht="30">
      <c r="A10" s="8"/>
      <c r="B10" s="1"/>
      <c r="C10" s="1">
        <v>2440</v>
      </c>
      <c r="D10" s="2" t="s">
        <v>68</v>
      </c>
      <c r="E10" s="7">
        <v>0</v>
      </c>
      <c r="F10" s="7">
        <v>6000</v>
      </c>
      <c r="G10" s="7">
        <v>0</v>
      </c>
      <c r="H10" s="26">
        <v>0</v>
      </c>
    </row>
    <row r="11" spans="1:8" ht="45.75" customHeight="1">
      <c r="A11" s="8"/>
      <c r="B11" s="1"/>
      <c r="C11" s="1">
        <v>2460</v>
      </c>
      <c r="D11" s="2" t="s">
        <v>88</v>
      </c>
      <c r="E11" s="7">
        <v>115789</v>
      </c>
      <c r="F11" s="7">
        <v>119625</v>
      </c>
      <c r="G11" s="7">
        <v>59812</v>
      </c>
      <c r="H11" s="26">
        <f t="shared" si="1"/>
        <v>49.99958202716823</v>
      </c>
    </row>
    <row r="12" spans="1:8" ht="14.25">
      <c r="A12" s="9">
        <v>600</v>
      </c>
      <c r="B12" s="3"/>
      <c r="C12" s="3"/>
      <c r="D12" s="4" t="s">
        <v>9</v>
      </c>
      <c r="E12" s="6">
        <f>E13</f>
        <v>2655799</v>
      </c>
      <c r="F12" s="6">
        <f>F13+F20</f>
        <v>6182768</v>
      </c>
      <c r="G12" s="6">
        <f>G13+G20</f>
        <v>375</v>
      </c>
      <c r="H12" s="26">
        <f t="shared" si="1"/>
        <v>0.006065244563599992</v>
      </c>
    </row>
    <row r="13" spans="1:8" ht="15">
      <c r="A13" s="8"/>
      <c r="B13" s="1">
        <v>60014</v>
      </c>
      <c r="C13" s="1"/>
      <c r="D13" s="2" t="s">
        <v>10</v>
      </c>
      <c r="E13" s="7">
        <f>E14+E15+E16+E17</f>
        <v>2655799</v>
      </c>
      <c r="F13" s="7">
        <f>SUM(F14:F19)</f>
        <v>5884779</v>
      </c>
      <c r="G13" s="7">
        <f>SUM(G14:G19)</f>
        <v>375</v>
      </c>
      <c r="H13" s="26">
        <f t="shared" si="1"/>
        <v>0.006372371842680922</v>
      </c>
    </row>
    <row r="14" spans="1:8" ht="15">
      <c r="A14" s="8"/>
      <c r="B14" s="1"/>
      <c r="C14" s="1" t="s">
        <v>98</v>
      </c>
      <c r="D14" s="2" t="s">
        <v>12</v>
      </c>
      <c r="E14" s="7">
        <v>500</v>
      </c>
      <c r="F14" s="7">
        <v>500</v>
      </c>
      <c r="G14" s="7">
        <v>313</v>
      </c>
      <c r="H14" s="26">
        <f t="shared" si="1"/>
        <v>62.6</v>
      </c>
    </row>
    <row r="15" spans="1:8" ht="15">
      <c r="A15" s="8"/>
      <c r="B15" s="1"/>
      <c r="C15" s="1" t="s">
        <v>99</v>
      </c>
      <c r="D15" s="2" t="s">
        <v>13</v>
      </c>
      <c r="E15" s="7">
        <v>90</v>
      </c>
      <c r="F15" s="7">
        <v>90</v>
      </c>
      <c r="G15" s="7">
        <v>62</v>
      </c>
      <c r="H15" s="26">
        <f t="shared" si="1"/>
        <v>68.88888888888889</v>
      </c>
    </row>
    <row r="16" spans="1:8" ht="30">
      <c r="A16" s="8"/>
      <c r="B16" s="1"/>
      <c r="C16" s="1">
        <v>2130</v>
      </c>
      <c r="D16" s="2" t="s">
        <v>110</v>
      </c>
      <c r="E16" s="7">
        <v>0</v>
      </c>
      <c r="F16" s="7">
        <v>1070110</v>
      </c>
      <c r="G16" s="7">
        <v>0</v>
      </c>
      <c r="H16" s="26">
        <f t="shared" si="1"/>
        <v>0</v>
      </c>
    </row>
    <row r="17" spans="1:8" ht="45">
      <c r="A17" s="8"/>
      <c r="B17" s="1"/>
      <c r="C17" s="1">
        <v>2710</v>
      </c>
      <c r="D17" s="2" t="s">
        <v>116</v>
      </c>
      <c r="E17" s="7">
        <v>2655209</v>
      </c>
      <c r="F17" s="7">
        <v>574209</v>
      </c>
      <c r="G17" s="7">
        <v>0</v>
      </c>
      <c r="H17" s="26">
        <f t="shared" si="1"/>
        <v>0</v>
      </c>
    </row>
    <row r="18" spans="1:8" ht="45">
      <c r="A18" s="8"/>
      <c r="B18" s="1"/>
      <c r="C18" s="1">
        <v>6300</v>
      </c>
      <c r="D18" s="2" t="s">
        <v>140</v>
      </c>
      <c r="E18" s="7">
        <v>0</v>
      </c>
      <c r="F18" s="7">
        <v>2120000</v>
      </c>
      <c r="G18" s="7">
        <v>0</v>
      </c>
      <c r="H18" s="26">
        <f t="shared" si="1"/>
        <v>0</v>
      </c>
    </row>
    <row r="19" spans="1:8" ht="33" customHeight="1">
      <c r="A19" s="8"/>
      <c r="B19" s="1"/>
      <c r="C19" s="1">
        <v>6430</v>
      </c>
      <c r="D19" s="2" t="s">
        <v>141</v>
      </c>
      <c r="E19" s="7">
        <v>0</v>
      </c>
      <c r="F19" s="7">
        <v>2119870</v>
      </c>
      <c r="G19" s="7">
        <v>0</v>
      </c>
      <c r="H19" s="26">
        <v>0</v>
      </c>
    </row>
    <row r="20" spans="1:8" ht="15">
      <c r="A20" s="8"/>
      <c r="B20" s="1">
        <v>60078</v>
      </c>
      <c r="C20" s="1"/>
      <c r="D20" s="2" t="s">
        <v>109</v>
      </c>
      <c r="E20" s="7">
        <v>0</v>
      </c>
      <c r="F20" s="7">
        <f>F22</f>
        <v>297989</v>
      </c>
      <c r="G20" s="7"/>
      <c r="H20" s="26">
        <v>0</v>
      </c>
    </row>
    <row r="21" spans="1:8" ht="30">
      <c r="A21" s="8"/>
      <c r="B21" s="1"/>
      <c r="C21" s="1">
        <v>2130</v>
      </c>
      <c r="D21" s="2" t="s">
        <v>110</v>
      </c>
      <c r="E21" s="7">
        <v>0</v>
      </c>
      <c r="F21" s="7">
        <v>0</v>
      </c>
      <c r="G21" s="7">
        <v>0</v>
      </c>
      <c r="H21" s="26">
        <v>0</v>
      </c>
    </row>
    <row r="22" spans="1:8" ht="45">
      <c r="A22" s="8"/>
      <c r="B22" s="1"/>
      <c r="C22" s="1">
        <v>2710</v>
      </c>
      <c r="D22" s="2" t="s">
        <v>116</v>
      </c>
      <c r="E22" s="7">
        <v>0</v>
      </c>
      <c r="F22" s="7">
        <v>297989</v>
      </c>
      <c r="G22" s="7">
        <v>0</v>
      </c>
      <c r="H22" s="26">
        <v>0</v>
      </c>
    </row>
    <row r="23" spans="1:8" ht="14.25">
      <c r="A23" s="9">
        <v>630</v>
      </c>
      <c r="B23" s="3"/>
      <c r="C23" s="3"/>
      <c r="D23" s="4" t="s">
        <v>14</v>
      </c>
      <c r="E23" s="6">
        <f>E24</f>
        <v>340928</v>
      </c>
      <c r="F23" s="6">
        <f>F24</f>
        <v>373167</v>
      </c>
      <c r="G23" s="6">
        <f>G24</f>
        <v>234393.35</v>
      </c>
      <c r="H23" s="26">
        <f t="shared" si="1"/>
        <v>62.811917988460934</v>
      </c>
    </row>
    <row r="24" spans="1:8" ht="15">
      <c r="A24" s="8"/>
      <c r="B24" s="1">
        <v>63003</v>
      </c>
      <c r="C24" s="1"/>
      <c r="D24" s="2" t="s">
        <v>15</v>
      </c>
      <c r="E24" s="7">
        <f>E25+E26+E27+E28</f>
        <v>340928</v>
      </c>
      <c r="F24" s="7">
        <f>SUM(F25:F28)</f>
        <v>373167</v>
      </c>
      <c r="G24" s="7">
        <f>SUM(G25:G28)</f>
        <v>234393.35</v>
      </c>
      <c r="H24" s="26">
        <f t="shared" si="1"/>
        <v>62.811917988460934</v>
      </c>
    </row>
    <row r="25" spans="1:8" ht="15">
      <c r="A25" s="8"/>
      <c r="B25" s="1"/>
      <c r="C25" s="1" t="s">
        <v>98</v>
      </c>
      <c r="D25" s="2" t="s">
        <v>12</v>
      </c>
      <c r="E25" s="7"/>
      <c r="F25" s="7">
        <v>0</v>
      </c>
      <c r="G25" s="7">
        <v>15</v>
      </c>
      <c r="H25" s="26">
        <v>0</v>
      </c>
    </row>
    <row r="26" spans="1:8" ht="15">
      <c r="A26" s="8"/>
      <c r="B26" s="1"/>
      <c r="C26" s="1" t="s">
        <v>99</v>
      </c>
      <c r="D26" s="2" t="s">
        <v>13</v>
      </c>
      <c r="E26" s="7"/>
      <c r="F26" s="7">
        <v>32239</v>
      </c>
      <c r="G26" s="7">
        <v>32239.35</v>
      </c>
      <c r="H26" s="26">
        <f t="shared" si="1"/>
        <v>100.00108564161418</v>
      </c>
    </row>
    <row r="27" spans="1:8" ht="28.5" customHeight="1">
      <c r="A27" s="8"/>
      <c r="B27" s="1"/>
      <c r="C27" s="1">
        <v>2708</v>
      </c>
      <c r="D27" s="2" t="s">
        <v>16</v>
      </c>
      <c r="E27" s="7">
        <v>323795</v>
      </c>
      <c r="F27" s="7">
        <v>323795</v>
      </c>
      <c r="G27" s="7">
        <v>202139</v>
      </c>
      <c r="H27" s="26">
        <f t="shared" si="1"/>
        <v>62.428079494742036</v>
      </c>
    </row>
    <row r="28" spans="1:8" ht="73.5" customHeight="1">
      <c r="A28" s="8"/>
      <c r="B28" s="1"/>
      <c r="C28" s="1">
        <v>2139</v>
      </c>
      <c r="D28" s="2" t="s">
        <v>121</v>
      </c>
      <c r="E28" s="5">
        <v>17133</v>
      </c>
      <c r="F28" s="5">
        <v>17133</v>
      </c>
      <c r="G28" s="5">
        <v>0</v>
      </c>
      <c r="H28" s="26">
        <f t="shared" si="1"/>
        <v>0</v>
      </c>
    </row>
    <row r="29" spans="1:8" ht="14.25">
      <c r="A29" s="9">
        <v>700</v>
      </c>
      <c r="B29" s="3"/>
      <c r="C29" s="3"/>
      <c r="D29" s="4" t="s">
        <v>17</v>
      </c>
      <c r="E29" s="6">
        <f>E30</f>
        <v>3988412</v>
      </c>
      <c r="F29" s="6">
        <f>F30</f>
        <v>4111046</v>
      </c>
      <c r="G29" s="6">
        <f>G30</f>
        <v>1127407</v>
      </c>
      <c r="H29" s="26">
        <f t="shared" si="1"/>
        <v>27.42384784796862</v>
      </c>
    </row>
    <row r="30" spans="1:8" ht="15">
      <c r="A30" s="8"/>
      <c r="B30" s="1">
        <v>70005</v>
      </c>
      <c r="C30" s="1"/>
      <c r="D30" s="2" t="s">
        <v>18</v>
      </c>
      <c r="E30" s="7">
        <f>E31+E32+E33+E34+E35+E36+E37</f>
        <v>3988412</v>
      </c>
      <c r="F30" s="7">
        <f>SUM(F31:F37)</f>
        <v>4111046</v>
      </c>
      <c r="G30" s="7">
        <f>SUM(G31:G37)</f>
        <v>1127407</v>
      </c>
      <c r="H30" s="26">
        <f t="shared" si="1"/>
        <v>27.42384784796862</v>
      </c>
    </row>
    <row r="31" spans="1:8" ht="32.25" customHeight="1">
      <c r="A31" s="8"/>
      <c r="B31" s="1"/>
      <c r="C31" s="1" t="s">
        <v>93</v>
      </c>
      <c r="D31" s="2" t="s">
        <v>19</v>
      </c>
      <c r="E31" s="7">
        <v>632</v>
      </c>
      <c r="F31" s="7">
        <v>2226</v>
      </c>
      <c r="G31" s="7">
        <v>2226</v>
      </c>
      <c r="H31" s="26">
        <f t="shared" si="1"/>
        <v>100</v>
      </c>
    </row>
    <row r="32" spans="1:8" ht="59.25" customHeight="1">
      <c r="A32" s="8"/>
      <c r="B32" s="1"/>
      <c r="C32" s="1" t="s">
        <v>96</v>
      </c>
      <c r="D32" s="2" t="s">
        <v>48</v>
      </c>
      <c r="E32" s="7">
        <v>54000</v>
      </c>
      <c r="F32" s="7">
        <v>54000</v>
      </c>
      <c r="G32" s="7">
        <v>27000</v>
      </c>
      <c r="H32" s="26">
        <f t="shared" si="1"/>
        <v>50</v>
      </c>
    </row>
    <row r="33" spans="1:8" ht="31.5" customHeight="1">
      <c r="A33" s="8"/>
      <c r="B33" s="1"/>
      <c r="C33" s="1" t="s">
        <v>106</v>
      </c>
      <c r="D33" s="2" t="s">
        <v>119</v>
      </c>
      <c r="E33" s="5">
        <v>3539180</v>
      </c>
      <c r="F33" s="5">
        <v>3539180</v>
      </c>
      <c r="G33" s="5">
        <v>737198</v>
      </c>
      <c r="H33" s="26">
        <f t="shared" si="1"/>
        <v>20.829627201781204</v>
      </c>
    </row>
    <row r="34" spans="1:8" ht="13.5" customHeight="1">
      <c r="A34" s="8"/>
      <c r="B34" s="1"/>
      <c r="C34" s="1" t="s">
        <v>98</v>
      </c>
      <c r="D34" s="2" t="s">
        <v>12</v>
      </c>
      <c r="E34" s="5">
        <v>0</v>
      </c>
      <c r="F34" s="5">
        <v>0</v>
      </c>
      <c r="G34" s="5">
        <v>10</v>
      </c>
      <c r="H34" s="26">
        <v>0</v>
      </c>
    </row>
    <row r="35" spans="1:8" ht="16.5" customHeight="1">
      <c r="A35" s="8"/>
      <c r="B35" s="1"/>
      <c r="C35" s="1" t="s">
        <v>99</v>
      </c>
      <c r="D35" s="2" t="s">
        <v>13</v>
      </c>
      <c r="E35" s="5">
        <v>0</v>
      </c>
      <c r="F35" s="5">
        <v>1040</v>
      </c>
      <c r="G35" s="5">
        <v>1040</v>
      </c>
      <c r="H35" s="26">
        <v>0</v>
      </c>
    </row>
    <row r="36" spans="1:8" ht="45" customHeight="1">
      <c r="A36" s="8"/>
      <c r="B36" s="1"/>
      <c r="C36" s="1">
        <v>2110</v>
      </c>
      <c r="D36" s="2" t="s">
        <v>6</v>
      </c>
      <c r="E36" s="5">
        <v>100000</v>
      </c>
      <c r="F36" s="5">
        <v>220000</v>
      </c>
      <c r="G36" s="5">
        <v>68000</v>
      </c>
      <c r="H36" s="26">
        <f t="shared" si="1"/>
        <v>30.909090909090907</v>
      </c>
    </row>
    <row r="37" spans="1:8" ht="44.25" customHeight="1">
      <c r="A37" s="8"/>
      <c r="B37" s="1"/>
      <c r="C37" s="1">
        <v>2360</v>
      </c>
      <c r="D37" s="2" t="s">
        <v>21</v>
      </c>
      <c r="E37" s="7">
        <v>294600</v>
      </c>
      <c r="F37" s="7">
        <v>294600</v>
      </c>
      <c r="G37" s="7">
        <v>291933</v>
      </c>
      <c r="H37" s="26">
        <f t="shared" si="1"/>
        <v>99.09470468431772</v>
      </c>
    </row>
    <row r="38" spans="1:8" ht="14.25">
      <c r="A38" s="9">
        <v>710</v>
      </c>
      <c r="B38" s="3"/>
      <c r="C38" s="3"/>
      <c r="D38" s="4" t="s">
        <v>22</v>
      </c>
      <c r="E38" s="6">
        <f>E39+E41+E43+E45</f>
        <v>465760</v>
      </c>
      <c r="F38" s="6">
        <f>F39+F41+F43+F45</f>
        <v>496041</v>
      </c>
      <c r="G38" s="6">
        <f>G39+G41+G43+G45</f>
        <v>231737</v>
      </c>
      <c r="H38" s="26">
        <f t="shared" si="1"/>
        <v>46.71730764190863</v>
      </c>
    </row>
    <row r="39" spans="1:8" ht="15">
      <c r="A39" s="8"/>
      <c r="B39" s="1">
        <v>71012</v>
      </c>
      <c r="C39" s="1"/>
      <c r="D39" s="2" t="s">
        <v>23</v>
      </c>
      <c r="E39" s="7">
        <f>E40</f>
        <v>100000</v>
      </c>
      <c r="F39" s="7">
        <f>F40</f>
        <v>100000</v>
      </c>
      <c r="G39" s="7">
        <f>G40</f>
        <v>49600</v>
      </c>
      <c r="H39" s="26">
        <f t="shared" si="1"/>
        <v>49.6</v>
      </c>
    </row>
    <row r="40" spans="1:8" ht="45.75" customHeight="1">
      <c r="A40" s="8"/>
      <c r="B40" s="1"/>
      <c r="C40" s="1">
        <v>2110</v>
      </c>
      <c r="D40" s="2" t="s">
        <v>6</v>
      </c>
      <c r="E40" s="7">
        <v>100000</v>
      </c>
      <c r="F40" s="7">
        <v>100000</v>
      </c>
      <c r="G40" s="7">
        <v>49600</v>
      </c>
      <c r="H40" s="26">
        <f t="shared" si="1"/>
        <v>49.6</v>
      </c>
    </row>
    <row r="41" spans="1:8" ht="15">
      <c r="A41" s="8"/>
      <c r="B41" s="1">
        <v>71013</v>
      </c>
      <c r="C41" s="1"/>
      <c r="D41" s="2" t="s">
        <v>24</v>
      </c>
      <c r="E41" s="7">
        <f>E42</f>
        <v>35000</v>
      </c>
      <c r="F41" s="7">
        <f>F42</f>
        <v>65000</v>
      </c>
      <c r="G41" s="7">
        <f>G42</f>
        <v>14000</v>
      </c>
      <c r="H41" s="26">
        <f t="shared" si="1"/>
        <v>21.53846153846154</v>
      </c>
    </row>
    <row r="42" spans="1:8" ht="48" customHeight="1">
      <c r="A42" s="8"/>
      <c r="B42" s="1"/>
      <c r="C42" s="1">
        <v>2110</v>
      </c>
      <c r="D42" s="2" t="s">
        <v>6</v>
      </c>
      <c r="E42" s="7">
        <v>35000</v>
      </c>
      <c r="F42" s="7">
        <v>65000</v>
      </c>
      <c r="G42" s="7">
        <v>14000</v>
      </c>
      <c r="H42" s="26">
        <f t="shared" si="1"/>
        <v>21.53846153846154</v>
      </c>
    </row>
    <row r="43" spans="1:8" ht="15">
      <c r="A43" s="8"/>
      <c r="B43" s="1">
        <v>71014</v>
      </c>
      <c r="C43" s="1"/>
      <c r="D43" s="2" t="s">
        <v>25</v>
      </c>
      <c r="E43" s="7">
        <f>E44</f>
        <v>15000</v>
      </c>
      <c r="F43" s="7">
        <f>F44</f>
        <v>15000</v>
      </c>
      <c r="G43" s="7">
        <f>G44</f>
        <v>0</v>
      </c>
      <c r="H43" s="26">
        <f t="shared" si="1"/>
        <v>0</v>
      </c>
    </row>
    <row r="44" spans="1:8" ht="46.5" customHeight="1">
      <c r="A44" s="8"/>
      <c r="B44" s="1"/>
      <c r="C44" s="1">
        <v>2110</v>
      </c>
      <c r="D44" s="2" t="s">
        <v>6</v>
      </c>
      <c r="E44" s="7">
        <v>15000</v>
      </c>
      <c r="F44" s="7">
        <v>15000</v>
      </c>
      <c r="G44" s="7">
        <v>0</v>
      </c>
      <c r="H44" s="26">
        <f t="shared" si="1"/>
        <v>0</v>
      </c>
    </row>
    <row r="45" spans="1:8" ht="15">
      <c r="A45" s="8"/>
      <c r="B45" s="1">
        <v>71015</v>
      </c>
      <c r="C45" s="1"/>
      <c r="D45" s="2" t="s">
        <v>26</v>
      </c>
      <c r="E45" s="7">
        <f>E46+E47+E48+E49</f>
        <v>315760</v>
      </c>
      <c r="F45" s="7">
        <f>F46+F47+F48+F49+F50</f>
        <v>316041</v>
      </c>
      <c r="G45" s="7">
        <f>G46+G47+G48+G49+G50</f>
        <v>168137</v>
      </c>
      <c r="H45" s="26">
        <f t="shared" si="1"/>
        <v>53.20100872987999</v>
      </c>
    </row>
    <row r="46" spans="1:8" ht="15">
      <c r="A46" s="8"/>
      <c r="B46" s="1"/>
      <c r="C46" s="1" t="s">
        <v>95</v>
      </c>
      <c r="D46" s="2" t="s">
        <v>11</v>
      </c>
      <c r="E46" s="7">
        <v>0</v>
      </c>
      <c r="F46" s="7">
        <v>0</v>
      </c>
      <c r="G46" s="7">
        <v>44</v>
      </c>
      <c r="H46" s="26">
        <v>0</v>
      </c>
    </row>
    <row r="47" spans="1:8" ht="15">
      <c r="A47" s="8"/>
      <c r="B47" s="1"/>
      <c r="C47" s="1" t="s">
        <v>98</v>
      </c>
      <c r="D47" s="2" t="s">
        <v>12</v>
      </c>
      <c r="E47" s="7">
        <v>50</v>
      </c>
      <c r="F47" s="7">
        <v>50</v>
      </c>
      <c r="G47" s="7">
        <v>10</v>
      </c>
      <c r="H47" s="26">
        <f t="shared" si="1"/>
        <v>20</v>
      </c>
    </row>
    <row r="48" spans="1:8" ht="15">
      <c r="A48" s="8"/>
      <c r="B48" s="1"/>
      <c r="C48" s="1" t="s">
        <v>99</v>
      </c>
      <c r="D48" s="2" t="s">
        <v>13</v>
      </c>
      <c r="E48" s="7">
        <v>50</v>
      </c>
      <c r="F48" s="7">
        <v>50</v>
      </c>
      <c r="G48" s="7">
        <v>23</v>
      </c>
      <c r="H48" s="26">
        <f t="shared" si="1"/>
        <v>46</v>
      </c>
    </row>
    <row r="49" spans="1:8" ht="45" customHeight="1">
      <c r="A49" s="8"/>
      <c r="B49" s="1"/>
      <c r="C49" s="1">
        <v>2110</v>
      </c>
      <c r="D49" s="2" t="s">
        <v>6</v>
      </c>
      <c r="E49" s="7">
        <v>315660</v>
      </c>
      <c r="F49" s="7">
        <v>315941</v>
      </c>
      <c r="G49" s="7">
        <v>168060</v>
      </c>
      <c r="H49" s="26">
        <f t="shared" si="1"/>
        <v>53.19347599710073</v>
      </c>
    </row>
    <row r="50" spans="1:8" ht="45.75" customHeight="1">
      <c r="A50" s="8"/>
      <c r="B50" s="1"/>
      <c r="C50" s="1">
        <v>6410</v>
      </c>
      <c r="D50" s="2" t="s">
        <v>27</v>
      </c>
      <c r="E50" s="7">
        <v>0</v>
      </c>
      <c r="F50" s="7">
        <v>0</v>
      </c>
      <c r="G50" s="7">
        <v>0</v>
      </c>
      <c r="H50" s="26">
        <v>0</v>
      </c>
    </row>
    <row r="51" spans="1:8" ht="14.25">
      <c r="A51" s="9">
        <v>750</v>
      </c>
      <c r="B51" s="3"/>
      <c r="C51" s="3"/>
      <c r="D51" s="4" t="s">
        <v>28</v>
      </c>
      <c r="E51" s="6">
        <f>E52+E54+E62+E60</f>
        <v>443876</v>
      </c>
      <c r="F51" s="6">
        <f>F52+F54+F60+F62</f>
        <v>472486</v>
      </c>
      <c r="G51" s="6">
        <f>G52+G54+G60+G62</f>
        <v>301469</v>
      </c>
      <c r="H51" s="26">
        <f t="shared" si="1"/>
        <v>63.804853477140064</v>
      </c>
    </row>
    <row r="52" spans="1:8" ht="15">
      <c r="A52" s="8"/>
      <c r="B52" s="1">
        <v>75011</v>
      </c>
      <c r="C52" s="1"/>
      <c r="D52" s="2" t="s">
        <v>29</v>
      </c>
      <c r="E52" s="7">
        <f>E53</f>
        <v>159456</v>
      </c>
      <c r="F52" s="7">
        <f>F53</f>
        <v>159456</v>
      </c>
      <c r="G52" s="7">
        <f>G53</f>
        <v>85950</v>
      </c>
      <c r="H52" s="26">
        <f t="shared" si="1"/>
        <v>53.90201685731487</v>
      </c>
    </row>
    <row r="53" spans="1:8" ht="46.5" customHeight="1">
      <c r="A53" s="8"/>
      <c r="B53" s="1"/>
      <c r="C53" s="1">
        <v>2110</v>
      </c>
      <c r="D53" s="2" t="s">
        <v>6</v>
      </c>
      <c r="E53" s="7">
        <v>159456</v>
      </c>
      <c r="F53" s="7">
        <v>159456</v>
      </c>
      <c r="G53" s="7">
        <v>85950</v>
      </c>
      <c r="H53" s="26">
        <f t="shared" si="1"/>
        <v>53.90201685731487</v>
      </c>
    </row>
    <row r="54" spans="1:8" ht="15">
      <c r="A54" s="8"/>
      <c r="B54" s="1">
        <v>75020</v>
      </c>
      <c r="C54" s="1"/>
      <c r="D54" s="2" t="s">
        <v>30</v>
      </c>
      <c r="E54" s="7">
        <f>E55+E56+E57+E58+E59</f>
        <v>137670</v>
      </c>
      <c r="F54" s="7">
        <f>SUM(F55:F59)</f>
        <v>166280</v>
      </c>
      <c r="G54" s="7">
        <f>SUM(G55:G59)</f>
        <v>114644</v>
      </c>
      <c r="H54" s="26">
        <f t="shared" si="1"/>
        <v>68.94635554486408</v>
      </c>
    </row>
    <row r="55" spans="1:8" ht="15">
      <c r="A55" s="8"/>
      <c r="B55" s="1"/>
      <c r="C55" s="1" t="s">
        <v>95</v>
      </c>
      <c r="D55" s="2" t="s">
        <v>11</v>
      </c>
      <c r="E55" s="7">
        <v>1800</v>
      </c>
      <c r="F55" s="7">
        <v>1800</v>
      </c>
      <c r="G55" s="7">
        <v>270</v>
      </c>
      <c r="H55" s="26">
        <f t="shared" si="1"/>
        <v>15</v>
      </c>
    </row>
    <row r="56" spans="1:8" ht="47.25" customHeight="1">
      <c r="A56" s="8"/>
      <c r="B56" s="1"/>
      <c r="C56" s="1" t="s">
        <v>96</v>
      </c>
      <c r="D56" s="2" t="s">
        <v>31</v>
      </c>
      <c r="E56" s="7">
        <v>100870</v>
      </c>
      <c r="F56" s="7">
        <v>100870</v>
      </c>
      <c r="G56" s="7">
        <v>52319</v>
      </c>
      <c r="H56" s="26">
        <f t="shared" si="1"/>
        <v>51.86775057004065</v>
      </c>
    </row>
    <row r="57" spans="1:8" ht="16.5" customHeight="1">
      <c r="A57" s="8"/>
      <c r="B57" s="1"/>
      <c r="C57" s="1" t="s">
        <v>97</v>
      </c>
      <c r="D57" s="2" t="s">
        <v>55</v>
      </c>
      <c r="E57" s="7">
        <v>0</v>
      </c>
      <c r="F57" s="7">
        <v>0</v>
      </c>
      <c r="G57" s="7">
        <v>70</v>
      </c>
      <c r="H57" s="26">
        <v>0</v>
      </c>
    </row>
    <row r="58" spans="1:8" ht="16.5" customHeight="1">
      <c r="A58" s="8"/>
      <c r="B58" s="1"/>
      <c r="C58" s="1" t="s">
        <v>98</v>
      </c>
      <c r="D58" s="2" t="s">
        <v>12</v>
      </c>
      <c r="E58" s="7">
        <v>25000</v>
      </c>
      <c r="F58" s="7">
        <v>53610</v>
      </c>
      <c r="G58" s="7">
        <v>59298</v>
      </c>
      <c r="H58" s="26">
        <f t="shared" si="1"/>
        <v>110.6099608282037</v>
      </c>
    </row>
    <row r="59" spans="1:8" ht="16.5" customHeight="1">
      <c r="A59" s="8"/>
      <c r="B59" s="1"/>
      <c r="C59" s="1" t="s">
        <v>99</v>
      </c>
      <c r="D59" s="2" t="s">
        <v>13</v>
      </c>
      <c r="E59" s="7">
        <v>10000</v>
      </c>
      <c r="F59" s="7">
        <v>10000</v>
      </c>
      <c r="G59" s="7">
        <v>2687</v>
      </c>
      <c r="H59" s="26">
        <f t="shared" si="1"/>
        <v>26.87</v>
      </c>
    </row>
    <row r="60" spans="1:8" ht="15.75" customHeight="1">
      <c r="A60" s="8"/>
      <c r="B60" s="1">
        <v>75045</v>
      </c>
      <c r="C60" s="1"/>
      <c r="D60" s="2" t="s">
        <v>135</v>
      </c>
      <c r="E60" s="7">
        <f>E61</f>
        <v>55000</v>
      </c>
      <c r="F60" s="7">
        <f>F61</f>
        <v>55000</v>
      </c>
      <c r="G60" s="7">
        <f>G61</f>
        <v>55000</v>
      </c>
      <c r="H60" s="26">
        <f t="shared" si="1"/>
        <v>100</v>
      </c>
    </row>
    <row r="61" spans="1:8" ht="48.75" customHeight="1">
      <c r="A61" s="8"/>
      <c r="B61" s="1"/>
      <c r="C61" s="1">
        <v>2110</v>
      </c>
      <c r="D61" s="2" t="s">
        <v>6</v>
      </c>
      <c r="E61" s="7">
        <v>55000</v>
      </c>
      <c r="F61" s="7">
        <v>55000</v>
      </c>
      <c r="G61" s="7">
        <v>55000</v>
      </c>
      <c r="H61" s="26">
        <f t="shared" si="1"/>
        <v>100</v>
      </c>
    </row>
    <row r="62" spans="1:8" ht="15" customHeight="1">
      <c r="A62" s="8"/>
      <c r="B62" s="1">
        <v>75075</v>
      </c>
      <c r="C62" s="1"/>
      <c r="D62" s="2" t="s">
        <v>104</v>
      </c>
      <c r="E62" s="7">
        <f>E63+E64</f>
        <v>91750</v>
      </c>
      <c r="F62" s="7">
        <f>F63</f>
        <v>91750</v>
      </c>
      <c r="G62" s="7">
        <f>G63</f>
        <v>45875</v>
      </c>
      <c r="H62" s="26">
        <f t="shared" si="1"/>
        <v>50</v>
      </c>
    </row>
    <row r="63" spans="1:8" ht="30.75" customHeight="1">
      <c r="A63" s="8"/>
      <c r="B63" s="1"/>
      <c r="C63" s="1">
        <v>2310</v>
      </c>
      <c r="D63" s="2" t="s">
        <v>49</v>
      </c>
      <c r="E63" s="7">
        <v>91750</v>
      </c>
      <c r="F63" s="7">
        <v>91750</v>
      </c>
      <c r="G63" s="7">
        <v>45875</v>
      </c>
      <c r="H63" s="26">
        <f t="shared" si="1"/>
        <v>50</v>
      </c>
    </row>
    <row r="64" spans="1:8" ht="46.5" customHeight="1">
      <c r="A64" s="8"/>
      <c r="B64" s="1"/>
      <c r="C64" s="1">
        <v>2700</v>
      </c>
      <c r="D64" s="2" t="s">
        <v>125</v>
      </c>
      <c r="E64" s="7">
        <v>0</v>
      </c>
      <c r="F64" s="7">
        <v>0</v>
      </c>
      <c r="G64" s="7">
        <v>0</v>
      </c>
      <c r="H64" s="26">
        <v>0</v>
      </c>
    </row>
    <row r="65" spans="1:8" ht="28.5" customHeight="1">
      <c r="A65" s="8"/>
      <c r="B65" s="1"/>
      <c r="C65" s="1">
        <v>2708</v>
      </c>
      <c r="D65" s="2" t="s">
        <v>16</v>
      </c>
      <c r="E65" s="7">
        <v>0</v>
      </c>
      <c r="F65" s="7">
        <v>0</v>
      </c>
      <c r="G65" s="7">
        <v>0</v>
      </c>
      <c r="H65" s="26">
        <v>0</v>
      </c>
    </row>
    <row r="66" spans="1:8" ht="14.25">
      <c r="A66" s="9">
        <v>752</v>
      </c>
      <c r="B66" s="3"/>
      <c r="C66" s="3"/>
      <c r="D66" s="4" t="s">
        <v>32</v>
      </c>
      <c r="E66" s="6">
        <f aca="true" t="shared" si="2" ref="E66:G67">E67</f>
        <v>1800</v>
      </c>
      <c r="F66" s="6">
        <f t="shared" si="2"/>
        <v>1800</v>
      </c>
      <c r="G66" s="6">
        <f t="shared" si="2"/>
        <v>900</v>
      </c>
      <c r="H66" s="26">
        <f t="shared" si="1"/>
        <v>50</v>
      </c>
    </row>
    <row r="67" spans="1:8" ht="15">
      <c r="A67" s="8"/>
      <c r="B67" s="1">
        <v>75212</v>
      </c>
      <c r="C67" s="1"/>
      <c r="D67" s="2" t="s">
        <v>33</v>
      </c>
      <c r="E67" s="7">
        <f t="shared" si="2"/>
        <v>1800</v>
      </c>
      <c r="F67" s="7">
        <f t="shared" si="2"/>
        <v>1800</v>
      </c>
      <c r="G67" s="7">
        <f t="shared" si="2"/>
        <v>900</v>
      </c>
      <c r="H67" s="26">
        <f t="shared" si="1"/>
        <v>50</v>
      </c>
    </row>
    <row r="68" spans="1:8" ht="46.5" customHeight="1">
      <c r="A68" s="8"/>
      <c r="B68" s="1"/>
      <c r="C68" s="1">
        <v>2110</v>
      </c>
      <c r="D68" s="2" t="s">
        <v>6</v>
      </c>
      <c r="E68" s="7">
        <v>1800</v>
      </c>
      <c r="F68" s="7">
        <v>1800</v>
      </c>
      <c r="G68" s="7">
        <v>900</v>
      </c>
      <c r="H68" s="26">
        <f t="shared" si="1"/>
        <v>50</v>
      </c>
    </row>
    <row r="69" spans="1:8" ht="31.5" customHeight="1">
      <c r="A69" s="11">
        <v>754</v>
      </c>
      <c r="B69" s="12"/>
      <c r="C69" s="12"/>
      <c r="D69" s="13" t="s">
        <v>108</v>
      </c>
      <c r="E69" s="14">
        <f aca="true" t="shared" si="3" ref="E69:G70">E70</f>
        <v>3000</v>
      </c>
      <c r="F69" s="14">
        <f t="shared" si="3"/>
        <v>3000</v>
      </c>
      <c r="G69" s="14">
        <f t="shared" si="3"/>
        <v>3000</v>
      </c>
      <c r="H69" s="26">
        <f aca="true" t="shared" si="4" ref="H69:H132">(G69/F69)*100</f>
        <v>100</v>
      </c>
    </row>
    <row r="70" spans="1:8" ht="16.5" customHeight="1">
      <c r="A70" s="8"/>
      <c r="B70" s="1">
        <v>75414</v>
      </c>
      <c r="C70" s="1"/>
      <c r="D70" s="2" t="s">
        <v>113</v>
      </c>
      <c r="E70" s="5">
        <f t="shared" si="3"/>
        <v>3000</v>
      </c>
      <c r="F70" s="5">
        <f t="shared" si="3"/>
        <v>3000</v>
      </c>
      <c r="G70" s="5">
        <f t="shared" si="3"/>
        <v>3000</v>
      </c>
      <c r="H70" s="26">
        <f t="shared" si="4"/>
        <v>100</v>
      </c>
    </row>
    <row r="71" spans="1:8" ht="42.75" customHeight="1">
      <c r="A71" s="8"/>
      <c r="B71" s="1"/>
      <c r="C71" s="1">
        <v>2110</v>
      </c>
      <c r="D71" s="2" t="s">
        <v>6</v>
      </c>
      <c r="E71" s="5">
        <v>3000</v>
      </c>
      <c r="F71" s="5">
        <v>3000</v>
      </c>
      <c r="G71" s="5">
        <v>3000</v>
      </c>
      <c r="H71" s="26">
        <f t="shared" si="4"/>
        <v>100</v>
      </c>
    </row>
    <row r="72" spans="1:8" ht="58.5" customHeight="1">
      <c r="A72" s="9">
        <v>756</v>
      </c>
      <c r="B72" s="3"/>
      <c r="C72" s="3"/>
      <c r="D72" s="4" t="s">
        <v>34</v>
      </c>
      <c r="E72" s="6">
        <f>E73+E77</f>
        <v>8253173</v>
      </c>
      <c r="F72" s="6">
        <f>F73+F77</f>
        <v>8253173</v>
      </c>
      <c r="G72" s="6">
        <f>G73+G77</f>
        <v>3500876</v>
      </c>
      <c r="H72" s="26">
        <f t="shared" si="4"/>
        <v>42.41854617611917</v>
      </c>
    </row>
    <row r="73" spans="1:8" ht="27.75" customHeight="1">
      <c r="A73" s="8"/>
      <c r="B73" s="1">
        <v>75618</v>
      </c>
      <c r="C73" s="1"/>
      <c r="D73" s="2" t="s">
        <v>35</v>
      </c>
      <c r="E73" s="7">
        <f>E74+E75+E76</f>
        <v>1470000</v>
      </c>
      <c r="F73" s="7">
        <f>F74+F75</f>
        <v>1470000</v>
      </c>
      <c r="G73" s="7">
        <f>G74+G75+G76</f>
        <v>758563</v>
      </c>
      <c r="H73" s="26">
        <f t="shared" si="4"/>
        <v>51.602925170068026</v>
      </c>
    </row>
    <row r="74" spans="1:8" ht="18.75" customHeight="1">
      <c r="A74" s="8"/>
      <c r="B74" s="1"/>
      <c r="C74" s="1" t="s">
        <v>92</v>
      </c>
      <c r="D74" s="2" t="s">
        <v>36</v>
      </c>
      <c r="E74" s="7">
        <v>1300000</v>
      </c>
      <c r="F74" s="7">
        <v>1300000</v>
      </c>
      <c r="G74" s="7">
        <v>618961</v>
      </c>
      <c r="H74" s="26">
        <f t="shared" si="4"/>
        <v>47.61238461538462</v>
      </c>
    </row>
    <row r="75" spans="1:8" ht="30" customHeight="1">
      <c r="A75" s="8"/>
      <c r="B75" s="1"/>
      <c r="C75" s="1" t="s">
        <v>117</v>
      </c>
      <c r="D75" s="2" t="s">
        <v>145</v>
      </c>
      <c r="E75" s="7">
        <v>170000</v>
      </c>
      <c r="F75" s="7">
        <v>170000</v>
      </c>
      <c r="G75" s="7">
        <v>137065</v>
      </c>
      <c r="H75" s="26">
        <f t="shared" si="4"/>
        <v>80.62647058823529</v>
      </c>
    </row>
    <row r="76" spans="1:8" ht="17.25" customHeight="1">
      <c r="A76" s="8"/>
      <c r="B76" s="1"/>
      <c r="C76" s="1" t="s">
        <v>131</v>
      </c>
      <c r="D76" s="2" t="s">
        <v>136</v>
      </c>
      <c r="E76" s="7">
        <v>0</v>
      </c>
      <c r="F76" s="7">
        <v>0</v>
      </c>
      <c r="G76" s="7">
        <v>2537</v>
      </c>
      <c r="H76" s="26">
        <v>0</v>
      </c>
    </row>
    <row r="77" spans="1:8" ht="18" customHeight="1">
      <c r="A77" s="8"/>
      <c r="B77" s="1">
        <v>75622</v>
      </c>
      <c r="C77" s="1"/>
      <c r="D77" s="2" t="s">
        <v>37</v>
      </c>
      <c r="E77" s="7">
        <f>E78+E79</f>
        <v>6783173</v>
      </c>
      <c r="F77" s="7">
        <f>F78+F79</f>
        <v>6783173</v>
      </c>
      <c r="G77" s="7">
        <f>G78+G79</f>
        <v>2742313</v>
      </c>
      <c r="H77" s="26">
        <f t="shared" si="4"/>
        <v>40.42817424824636</v>
      </c>
    </row>
    <row r="78" spans="1:8" ht="15">
      <c r="A78" s="8"/>
      <c r="B78" s="1"/>
      <c r="C78" s="1" t="s">
        <v>100</v>
      </c>
      <c r="D78" s="2" t="s">
        <v>38</v>
      </c>
      <c r="E78" s="7">
        <v>6683173</v>
      </c>
      <c r="F78" s="7">
        <v>6683173</v>
      </c>
      <c r="G78" s="7">
        <v>2694877</v>
      </c>
      <c r="H78" s="26">
        <f t="shared" si="4"/>
        <v>40.32331648455008</v>
      </c>
    </row>
    <row r="79" spans="1:8" ht="15">
      <c r="A79" s="8"/>
      <c r="B79" s="1"/>
      <c r="C79" s="1" t="s">
        <v>101</v>
      </c>
      <c r="D79" s="2" t="s">
        <v>39</v>
      </c>
      <c r="E79" s="7">
        <v>100000</v>
      </c>
      <c r="F79" s="7">
        <v>100000</v>
      </c>
      <c r="G79" s="7">
        <v>47436</v>
      </c>
      <c r="H79" s="26">
        <f t="shared" si="4"/>
        <v>47.436</v>
      </c>
    </row>
    <row r="80" spans="1:8" ht="14.25">
      <c r="A80" s="9">
        <v>758</v>
      </c>
      <c r="B80" s="3"/>
      <c r="C80" s="3"/>
      <c r="D80" s="4" t="s">
        <v>40</v>
      </c>
      <c r="E80" s="6">
        <f>E81+E83+E85</f>
        <v>19714371</v>
      </c>
      <c r="F80" s="6">
        <f>F81+F83+F85</f>
        <v>19914224</v>
      </c>
      <c r="G80" s="6">
        <f>G81+G83+G85</f>
        <v>11720684</v>
      </c>
      <c r="H80" s="26">
        <f t="shared" si="4"/>
        <v>58.85584093058308</v>
      </c>
    </row>
    <row r="81" spans="1:8" ht="28.5" customHeight="1">
      <c r="A81" s="8"/>
      <c r="B81" s="1">
        <v>75801</v>
      </c>
      <c r="C81" s="1"/>
      <c r="D81" s="2" t="s">
        <v>41</v>
      </c>
      <c r="E81" s="7">
        <f>E82</f>
        <v>15084414</v>
      </c>
      <c r="F81" s="7">
        <f>F82</f>
        <v>15284267</v>
      </c>
      <c r="G81" s="7">
        <f>G82</f>
        <v>9405704</v>
      </c>
      <c r="H81" s="26">
        <f t="shared" si="4"/>
        <v>61.53846959098529</v>
      </c>
    </row>
    <row r="82" spans="1:8" ht="15">
      <c r="A82" s="8"/>
      <c r="B82" s="1"/>
      <c r="C82" s="1">
        <v>2920</v>
      </c>
      <c r="D82" s="2" t="s">
        <v>42</v>
      </c>
      <c r="E82" s="7">
        <v>15084414</v>
      </c>
      <c r="F82" s="7">
        <v>15284267</v>
      </c>
      <c r="G82" s="7">
        <v>9405704</v>
      </c>
      <c r="H82" s="26">
        <f t="shared" si="4"/>
        <v>61.53846959098529</v>
      </c>
    </row>
    <row r="83" spans="1:8" ht="15">
      <c r="A83" s="8"/>
      <c r="B83" s="1">
        <v>75803</v>
      </c>
      <c r="C83" s="1"/>
      <c r="D83" s="2" t="s">
        <v>43</v>
      </c>
      <c r="E83" s="7">
        <f>E84</f>
        <v>3790128</v>
      </c>
      <c r="F83" s="7">
        <f>F84</f>
        <v>3790128</v>
      </c>
      <c r="G83" s="7">
        <f>G84</f>
        <v>1895064</v>
      </c>
      <c r="H83" s="26">
        <f t="shared" si="4"/>
        <v>50</v>
      </c>
    </row>
    <row r="84" spans="1:8" ht="15">
      <c r="A84" s="8"/>
      <c r="B84" s="1"/>
      <c r="C84" s="1">
        <v>2920</v>
      </c>
      <c r="D84" s="2" t="s">
        <v>42</v>
      </c>
      <c r="E84" s="7">
        <v>3790128</v>
      </c>
      <c r="F84" s="7">
        <v>3790128</v>
      </c>
      <c r="G84" s="7">
        <v>1895064</v>
      </c>
      <c r="H84" s="26">
        <f t="shared" si="4"/>
        <v>50</v>
      </c>
    </row>
    <row r="85" spans="1:8" ht="15">
      <c r="A85" s="8"/>
      <c r="B85" s="1">
        <v>75832</v>
      </c>
      <c r="C85" s="2"/>
      <c r="D85" s="2" t="s">
        <v>44</v>
      </c>
      <c r="E85" s="7">
        <f>E86</f>
        <v>839829</v>
      </c>
      <c r="F85" s="7">
        <f>F86</f>
        <v>839829</v>
      </c>
      <c r="G85" s="7">
        <f>G86</f>
        <v>419916</v>
      </c>
      <c r="H85" s="26">
        <f t="shared" si="4"/>
        <v>50.000178607788015</v>
      </c>
    </row>
    <row r="86" spans="1:8" ht="15">
      <c r="A86" s="8"/>
      <c r="B86" s="1"/>
      <c r="C86" s="1">
        <v>2920</v>
      </c>
      <c r="D86" s="2" t="s">
        <v>42</v>
      </c>
      <c r="E86" s="7">
        <v>839829</v>
      </c>
      <c r="F86" s="7">
        <v>839829</v>
      </c>
      <c r="G86" s="7">
        <v>419916</v>
      </c>
      <c r="H86" s="26">
        <f t="shared" si="4"/>
        <v>50.000178607788015</v>
      </c>
    </row>
    <row r="87" spans="1:8" ht="14.25">
      <c r="A87" s="9">
        <v>801</v>
      </c>
      <c r="B87" s="3"/>
      <c r="C87" s="3"/>
      <c r="D87" s="4" t="s">
        <v>45</v>
      </c>
      <c r="E87" s="6">
        <f>E88+E91+E97+E99+E101+E107+E112+E114</f>
        <v>4798517</v>
      </c>
      <c r="F87" s="6">
        <f>F88+F91+F97+F99+F101+F107+F112+F114</f>
        <v>4787130</v>
      </c>
      <c r="G87" s="6">
        <f>G88+G91+G97+G99+G101+G107+G112+G114</f>
        <v>2013827</v>
      </c>
      <c r="H87" s="26">
        <f t="shared" si="4"/>
        <v>42.06752271193805</v>
      </c>
    </row>
    <row r="88" spans="1:8" ht="15">
      <c r="A88" s="8"/>
      <c r="B88" s="1">
        <v>80102</v>
      </c>
      <c r="C88" s="1"/>
      <c r="D88" s="2" t="s">
        <v>46</v>
      </c>
      <c r="E88" s="7">
        <f>E89+E90</f>
        <v>230</v>
      </c>
      <c r="F88" s="7">
        <f>F89+F90</f>
        <v>230</v>
      </c>
      <c r="G88" s="7">
        <f>G89+G90</f>
        <v>136</v>
      </c>
      <c r="H88" s="26">
        <f t="shared" si="4"/>
        <v>59.130434782608695</v>
      </c>
    </row>
    <row r="89" spans="1:8" ht="15">
      <c r="A89" s="8"/>
      <c r="B89" s="1"/>
      <c r="C89" s="1" t="s">
        <v>98</v>
      </c>
      <c r="D89" s="2" t="s">
        <v>12</v>
      </c>
      <c r="E89" s="7">
        <v>130</v>
      </c>
      <c r="F89" s="7">
        <v>130</v>
      </c>
      <c r="G89" s="7">
        <v>74</v>
      </c>
      <c r="H89" s="26">
        <f t="shared" si="4"/>
        <v>56.92307692307692</v>
      </c>
    </row>
    <row r="90" spans="1:8" ht="15">
      <c r="A90" s="8"/>
      <c r="B90" s="1"/>
      <c r="C90" s="1" t="s">
        <v>99</v>
      </c>
      <c r="D90" s="2" t="s">
        <v>13</v>
      </c>
      <c r="E90" s="7">
        <v>100</v>
      </c>
      <c r="F90" s="7">
        <v>100</v>
      </c>
      <c r="G90" s="7">
        <v>62</v>
      </c>
      <c r="H90" s="26">
        <f t="shared" si="4"/>
        <v>62</v>
      </c>
    </row>
    <row r="91" spans="1:8" ht="16.5" customHeight="1">
      <c r="A91" s="8"/>
      <c r="B91" s="1">
        <v>80110</v>
      </c>
      <c r="C91" s="1"/>
      <c r="D91" s="2" t="s">
        <v>47</v>
      </c>
      <c r="E91" s="7">
        <f>E92+E93+E94+E95+E96</f>
        <v>4395168</v>
      </c>
      <c r="F91" s="7">
        <f>F92+F93+F94+F95+F96</f>
        <v>4252955</v>
      </c>
      <c r="G91" s="7">
        <f>G92+G93+G94+G95+G96</f>
        <v>1726908</v>
      </c>
      <c r="H91" s="26">
        <f t="shared" si="4"/>
        <v>40.60489706568727</v>
      </c>
    </row>
    <row r="92" spans="1:8" ht="61.5" customHeight="1">
      <c r="A92" s="8"/>
      <c r="B92" s="1"/>
      <c r="C92" s="1" t="s">
        <v>96</v>
      </c>
      <c r="D92" s="2" t="s">
        <v>48</v>
      </c>
      <c r="E92" s="7">
        <v>5210</v>
      </c>
      <c r="F92" s="7">
        <v>5210</v>
      </c>
      <c r="G92" s="7">
        <v>7226</v>
      </c>
      <c r="H92" s="26">
        <f t="shared" si="4"/>
        <v>138.69481765834934</v>
      </c>
    </row>
    <row r="93" spans="1:8" ht="15">
      <c r="A93" s="8"/>
      <c r="B93" s="1"/>
      <c r="C93" s="1" t="s">
        <v>98</v>
      </c>
      <c r="D93" s="2" t="s">
        <v>12</v>
      </c>
      <c r="E93" s="7">
        <v>110</v>
      </c>
      <c r="F93" s="7">
        <v>110</v>
      </c>
      <c r="G93" s="7">
        <v>126</v>
      </c>
      <c r="H93" s="26">
        <f t="shared" si="4"/>
        <v>114.54545454545455</v>
      </c>
    </row>
    <row r="94" spans="1:8" ht="15">
      <c r="A94" s="8"/>
      <c r="B94" s="1"/>
      <c r="C94" s="1" t="s">
        <v>99</v>
      </c>
      <c r="D94" s="2" t="s">
        <v>13</v>
      </c>
      <c r="E94" s="7">
        <v>210</v>
      </c>
      <c r="F94" s="7">
        <v>210</v>
      </c>
      <c r="G94" s="7">
        <v>225</v>
      </c>
      <c r="H94" s="26">
        <f t="shared" si="4"/>
        <v>107.14285714285714</v>
      </c>
    </row>
    <row r="95" spans="1:8" ht="29.25" customHeight="1">
      <c r="A95" s="8"/>
      <c r="B95" s="1"/>
      <c r="C95" s="1">
        <v>2310</v>
      </c>
      <c r="D95" s="2" t="s">
        <v>49</v>
      </c>
      <c r="E95" s="7">
        <v>4349638</v>
      </c>
      <c r="F95" s="7">
        <v>4179925</v>
      </c>
      <c r="G95" s="7">
        <v>1719331</v>
      </c>
      <c r="H95" s="26">
        <f t="shared" si="4"/>
        <v>41.133058607510904</v>
      </c>
    </row>
    <row r="96" spans="1:8" ht="45" customHeight="1">
      <c r="A96" s="8"/>
      <c r="B96" s="1"/>
      <c r="C96" s="1">
        <v>6610</v>
      </c>
      <c r="D96" s="2" t="s">
        <v>114</v>
      </c>
      <c r="E96" s="7">
        <v>40000</v>
      </c>
      <c r="F96" s="7">
        <v>67500</v>
      </c>
      <c r="G96" s="7">
        <v>0</v>
      </c>
      <c r="H96" s="26">
        <f t="shared" si="4"/>
        <v>0</v>
      </c>
    </row>
    <row r="97" spans="1:8" ht="15">
      <c r="A97" s="8"/>
      <c r="B97" s="1">
        <v>80111</v>
      </c>
      <c r="C97" s="1"/>
      <c r="D97" s="2" t="s">
        <v>50</v>
      </c>
      <c r="E97" s="7">
        <f>E98</f>
        <v>80</v>
      </c>
      <c r="F97" s="7">
        <f>F98</f>
        <v>80</v>
      </c>
      <c r="G97" s="7">
        <f>G98</f>
        <v>42</v>
      </c>
      <c r="H97" s="26">
        <f t="shared" si="4"/>
        <v>52.5</v>
      </c>
    </row>
    <row r="98" spans="1:8" ht="15">
      <c r="A98" s="8"/>
      <c r="B98" s="1"/>
      <c r="C98" s="1" t="s">
        <v>99</v>
      </c>
      <c r="D98" s="2" t="s">
        <v>13</v>
      </c>
      <c r="E98" s="7">
        <v>80</v>
      </c>
      <c r="F98" s="7">
        <v>80</v>
      </c>
      <c r="G98" s="7">
        <v>42</v>
      </c>
      <c r="H98" s="26">
        <f t="shared" si="4"/>
        <v>52.5</v>
      </c>
    </row>
    <row r="99" spans="1:8" ht="15">
      <c r="A99" s="8"/>
      <c r="B99" s="1">
        <v>80113</v>
      </c>
      <c r="C99" s="1"/>
      <c r="D99" s="2" t="s">
        <v>51</v>
      </c>
      <c r="E99" s="7">
        <f>E100</f>
        <v>32500</v>
      </c>
      <c r="F99" s="7">
        <f>F100</f>
        <v>30000</v>
      </c>
      <c r="G99" s="7">
        <f>G100</f>
        <v>7000</v>
      </c>
      <c r="H99" s="26">
        <f t="shared" si="4"/>
        <v>23.333333333333332</v>
      </c>
    </row>
    <row r="100" spans="1:8" ht="45.75" customHeight="1">
      <c r="A100" s="8"/>
      <c r="B100" s="1"/>
      <c r="C100" s="1">
        <v>2310</v>
      </c>
      <c r="D100" s="2" t="s">
        <v>52</v>
      </c>
      <c r="E100" s="7">
        <v>32500</v>
      </c>
      <c r="F100" s="7">
        <v>30000</v>
      </c>
      <c r="G100" s="7">
        <v>7000</v>
      </c>
      <c r="H100" s="26">
        <f t="shared" si="4"/>
        <v>23.333333333333332</v>
      </c>
    </row>
    <row r="101" spans="1:8" ht="15">
      <c r="A101" s="8"/>
      <c r="B101" s="1">
        <v>80120</v>
      </c>
      <c r="C101" s="1"/>
      <c r="D101" s="2" t="s">
        <v>53</v>
      </c>
      <c r="E101" s="7">
        <f>E102+E103+E104+E105+E106</f>
        <v>7020</v>
      </c>
      <c r="F101" s="7">
        <f>F102+F103+F104+F105+F106</f>
        <v>110763</v>
      </c>
      <c r="G101" s="7">
        <f>G102+G103+G104+G105+G106</f>
        <v>85556</v>
      </c>
      <c r="H101" s="26">
        <f t="shared" si="4"/>
        <v>77.24240044058034</v>
      </c>
    </row>
    <row r="102" spans="1:8" ht="15">
      <c r="A102" s="8"/>
      <c r="B102" s="1"/>
      <c r="C102" s="1" t="s">
        <v>95</v>
      </c>
      <c r="D102" s="2" t="s">
        <v>11</v>
      </c>
      <c r="E102" s="7">
        <v>600</v>
      </c>
      <c r="F102" s="7">
        <v>600</v>
      </c>
      <c r="G102" s="7">
        <v>310</v>
      </c>
      <c r="H102" s="26">
        <f t="shared" si="4"/>
        <v>51.66666666666667</v>
      </c>
    </row>
    <row r="103" spans="1:8" ht="63" customHeight="1">
      <c r="A103" s="8"/>
      <c r="B103" s="1"/>
      <c r="C103" s="1" t="s">
        <v>96</v>
      </c>
      <c r="D103" s="2" t="s">
        <v>48</v>
      </c>
      <c r="E103" s="7">
        <v>5000</v>
      </c>
      <c r="F103" s="7">
        <v>5000</v>
      </c>
      <c r="G103" s="7">
        <v>1785</v>
      </c>
      <c r="H103" s="26">
        <f t="shared" si="4"/>
        <v>35.699999999999996</v>
      </c>
    </row>
    <row r="104" spans="1:8" ht="15">
      <c r="A104" s="8"/>
      <c r="B104" s="1"/>
      <c r="C104" s="1" t="s">
        <v>98</v>
      </c>
      <c r="D104" s="2" t="s">
        <v>12</v>
      </c>
      <c r="E104" s="7">
        <v>670</v>
      </c>
      <c r="F104" s="7">
        <v>670</v>
      </c>
      <c r="G104" s="7">
        <v>265</v>
      </c>
      <c r="H104" s="26">
        <f t="shared" si="4"/>
        <v>39.55223880597015</v>
      </c>
    </row>
    <row r="105" spans="1:8" ht="15">
      <c r="A105" s="8"/>
      <c r="B105" s="1"/>
      <c r="C105" s="1" t="s">
        <v>99</v>
      </c>
      <c r="D105" s="2" t="s">
        <v>13</v>
      </c>
      <c r="E105" s="7">
        <v>750</v>
      </c>
      <c r="F105" s="7">
        <v>750</v>
      </c>
      <c r="G105" s="7">
        <v>406</v>
      </c>
      <c r="H105" s="26">
        <f t="shared" si="4"/>
        <v>54.13333333333333</v>
      </c>
    </row>
    <row r="106" spans="1:8" ht="45">
      <c r="A106" s="8"/>
      <c r="B106" s="1"/>
      <c r="C106" s="1">
        <v>2700</v>
      </c>
      <c r="D106" s="2" t="s">
        <v>111</v>
      </c>
      <c r="E106" s="7">
        <v>0</v>
      </c>
      <c r="F106" s="7">
        <v>103743</v>
      </c>
      <c r="G106" s="7">
        <v>82790</v>
      </c>
      <c r="H106" s="26">
        <v>0</v>
      </c>
    </row>
    <row r="107" spans="1:8" ht="15">
      <c r="A107" s="8"/>
      <c r="B107" s="1">
        <v>80130</v>
      </c>
      <c r="C107" s="1"/>
      <c r="D107" s="2" t="s">
        <v>54</v>
      </c>
      <c r="E107" s="7">
        <f>E108+E109+E110+E111</f>
        <v>2000</v>
      </c>
      <c r="F107" s="7">
        <f>F108+F109+F110+F111</f>
        <v>2000</v>
      </c>
      <c r="G107" s="7">
        <f>G108+G109+G110+G111</f>
        <v>818</v>
      </c>
      <c r="H107" s="26">
        <f t="shared" si="4"/>
        <v>40.9</v>
      </c>
    </row>
    <row r="108" spans="1:8" ht="15">
      <c r="A108" s="8"/>
      <c r="B108" s="1"/>
      <c r="C108" s="1" t="s">
        <v>95</v>
      </c>
      <c r="D108" s="2" t="s">
        <v>11</v>
      </c>
      <c r="E108" s="7">
        <v>300</v>
      </c>
      <c r="F108" s="7">
        <v>300</v>
      </c>
      <c r="G108" s="7">
        <v>140</v>
      </c>
      <c r="H108" s="26">
        <f t="shared" si="4"/>
        <v>46.666666666666664</v>
      </c>
    </row>
    <row r="109" spans="1:8" ht="60" customHeight="1">
      <c r="A109" s="8"/>
      <c r="B109" s="1"/>
      <c r="C109" s="1" t="s">
        <v>96</v>
      </c>
      <c r="D109" s="2" t="s">
        <v>48</v>
      </c>
      <c r="E109" s="7">
        <v>1000</v>
      </c>
      <c r="F109" s="7">
        <v>1000</v>
      </c>
      <c r="G109" s="7">
        <v>340</v>
      </c>
      <c r="H109" s="26">
        <f t="shared" si="4"/>
        <v>34</v>
      </c>
    </row>
    <row r="110" spans="1:8" ht="15">
      <c r="A110" s="8"/>
      <c r="B110" s="1"/>
      <c r="C110" s="1" t="s">
        <v>98</v>
      </c>
      <c r="D110" s="2" t="s">
        <v>12</v>
      </c>
      <c r="E110" s="7">
        <v>400</v>
      </c>
      <c r="F110" s="7">
        <v>400</v>
      </c>
      <c r="G110" s="7">
        <v>213</v>
      </c>
      <c r="H110" s="26">
        <f t="shared" si="4"/>
        <v>53.25</v>
      </c>
    </row>
    <row r="111" spans="1:8" ht="15">
      <c r="A111" s="8"/>
      <c r="B111" s="1"/>
      <c r="C111" s="1" t="s">
        <v>99</v>
      </c>
      <c r="D111" s="2" t="s">
        <v>13</v>
      </c>
      <c r="E111" s="7">
        <v>300</v>
      </c>
      <c r="F111" s="7">
        <v>300</v>
      </c>
      <c r="G111" s="7">
        <v>125</v>
      </c>
      <c r="H111" s="26">
        <f t="shared" si="4"/>
        <v>41.66666666666667</v>
      </c>
    </row>
    <row r="112" spans="1:8" ht="15">
      <c r="A112" s="8"/>
      <c r="B112" s="1">
        <v>80146</v>
      </c>
      <c r="C112" s="1"/>
      <c r="D112" s="2" t="s">
        <v>56</v>
      </c>
      <c r="E112" s="7">
        <f>E113</f>
        <v>23390</v>
      </c>
      <c r="F112" s="7">
        <f>F113</f>
        <v>24393</v>
      </c>
      <c r="G112" s="7">
        <f>G113</f>
        <v>1000</v>
      </c>
      <c r="H112" s="26">
        <f t="shared" si="4"/>
        <v>4.099536752346985</v>
      </c>
    </row>
    <row r="113" spans="1:8" ht="30.75" customHeight="1">
      <c r="A113" s="8"/>
      <c r="B113" s="1"/>
      <c r="C113" s="1">
        <v>2310</v>
      </c>
      <c r="D113" s="2" t="s">
        <v>57</v>
      </c>
      <c r="E113" s="7">
        <v>23390</v>
      </c>
      <c r="F113" s="7">
        <v>24393</v>
      </c>
      <c r="G113" s="7">
        <v>1000</v>
      </c>
      <c r="H113" s="26">
        <f t="shared" si="4"/>
        <v>4.099536752346985</v>
      </c>
    </row>
    <row r="114" spans="1:8" ht="15">
      <c r="A114" s="8"/>
      <c r="B114" s="1">
        <v>80195</v>
      </c>
      <c r="C114" s="1"/>
      <c r="D114" s="2" t="s">
        <v>58</v>
      </c>
      <c r="E114" s="7">
        <f>E119+E118+E117+E116+E115</f>
        <v>338129</v>
      </c>
      <c r="F114" s="7">
        <f>F115+F116+F117+F118+F119</f>
        <v>366709</v>
      </c>
      <c r="G114" s="7">
        <f>G115+G116+G117+G118+G119</f>
        <v>192367</v>
      </c>
      <c r="H114" s="26">
        <f t="shared" si="4"/>
        <v>52.457670796189895</v>
      </c>
    </row>
    <row r="115" spans="1:8" ht="15">
      <c r="A115" s="8"/>
      <c r="B115" s="1"/>
      <c r="C115" s="1" t="s">
        <v>98</v>
      </c>
      <c r="D115" s="2" t="s">
        <v>12</v>
      </c>
      <c r="E115" s="7">
        <v>600</v>
      </c>
      <c r="F115" s="7">
        <v>600</v>
      </c>
      <c r="G115" s="7">
        <v>336</v>
      </c>
      <c r="H115" s="26">
        <f t="shared" si="4"/>
        <v>56.00000000000001</v>
      </c>
    </row>
    <row r="116" spans="1:8" ht="30">
      <c r="A116" s="8"/>
      <c r="B116" s="1"/>
      <c r="C116" s="1">
        <v>2007</v>
      </c>
      <c r="D116" s="2" t="s">
        <v>151</v>
      </c>
      <c r="E116" s="7">
        <v>249655</v>
      </c>
      <c r="F116" s="7">
        <v>273482</v>
      </c>
      <c r="G116" s="7">
        <v>163227</v>
      </c>
      <c r="H116" s="26">
        <f t="shared" si="4"/>
        <v>59.684732450398926</v>
      </c>
    </row>
    <row r="117" spans="1:8" ht="30">
      <c r="A117" s="8"/>
      <c r="B117" s="1"/>
      <c r="C117" s="1">
        <v>2009</v>
      </c>
      <c r="D117" s="2" t="s">
        <v>151</v>
      </c>
      <c r="E117" s="7">
        <v>44056</v>
      </c>
      <c r="F117" s="7">
        <v>48261</v>
      </c>
      <c r="G117" s="7">
        <v>28804</v>
      </c>
      <c r="H117" s="26">
        <f t="shared" si="4"/>
        <v>59.68380265638922</v>
      </c>
    </row>
    <row r="118" spans="1:8" ht="30">
      <c r="A118" s="8"/>
      <c r="B118" s="1"/>
      <c r="C118" s="1">
        <v>2130</v>
      </c>
      <c r="D118" s="2" t="s">
        <v>123</v>
      </c>
      <c r="E118" s="7">
        <v>0</v>
      </c>
      <c r="F118" s="7">
        <v>0</v>
      </c>
      <c r="G118" s="7">
        <v>0</v>
      </c>
      <c r="H118" s="26">
        <v>0</v>
      </c>
    </row>
    <row r="119" spans="1:8" ht="31.5" customHeight="1">
      <c r="A119" s="8"/>
      <c r="B119" s="1"/>
      <c r="C119" s="1">
        <v>2310</v>
      </c>
      <c r="D119" s="2" t="s">
        <v>57</v>
      </c>
      <c r="E119" s="7">
        <v>43818</v>
      </c>
      <c r="F119" s="7">
        <v>44366</v>
      </c>
      <c r="G119" s="7">
        <v>0</v>
      </c>
      <c r="H119" s="26">
        <v>0</v>
      </c>
    </row>
    <row r="120" spans="1:8" ht="14.25">
      <c r="A120" s="9">
        <v>851</v>
      </c>
      <c r="B120" s="3"/>
      <c r="C120" s="3"/>
      <c r="D120" s="4" t="s">
        <v>60</v>
      </c>
      <c r="E120" s="6">
        <f>E121</f>
        <v>4341566</v>
      </c>
      <c r="F120" s="6">
        <f>F121</f>
        <v>4341566</v>
      </c>
      <c r="G120" s="6">
        <f>G121</f>
        <v>2248200</v>
      </c>
      <c r="H120" s="26">
        <f t="shared" si="4"/>
        <v>51.7831584271666</v>
      </c>
    </row>
    <row r="121" spans="1:8" ht="33.75" customHeight="1">
      <c r="A121" s="8"/>
      <c r="B121" s="1">
        <v>85156</v>
      </c>
      <c r="C121" s="1"/>
      <c r="D121" s="2" t="s">
        <v>61</v>
      </c>
      <c r="E121" s="7">
        <v>4341566</v>
      </c>
      <c r="F121" s="7">
        <f>F122</f>
        <v>4341566</v>
      </c>
      <c r="G121" s="7">
        <f>G122</f>
        <v>2248200</v>
      </c>
      <c r="H121" s="26">
        <f t="shared" si="4"/>
        <v>51.7831584271666</v>
      </c>
    </row>
    <row r="122" spans="1:8" ht="45" customHeight="1">
      <c r="A122" s="8"/>
      <c r="B122" s="1"/>
      <c r="C122" s="1">
        <v>2110</v>
      </c>
      <c r="D122" s="2" t="s">
        <v>6</v>
      </c>
      <c r="E122" s="7">
        <v>4341566</v>
      </c>
      <c r="F122" s="7">
        <v>4341566</v>
      </c>
      <c r="G122" s="7">
        <v>2248200</v>
      </c>
      <c r="H122" s="26">
        <f t="shared" si="4"/>
        <v>51.7831584271666</v>
      </c>
    </row>
    <row r="123" spans="1:8" ht="14.25">
      <c r="A123" s="9">
        <v>852</v>
      </c>
      <c r="B123" s="3"/>
      <c r="C123" s="3"/>
      <c r="D123" s="4" t="s">
        <v>62</v>
      </c>
      <c r="E123" s="6">
        <f>E124+E130+E137+E141</f>
        <v>9485872</v>
      </c>
      <c r="F123" s="6">
        <f>F124+F130+F137+F141</f>
        <v>9718323</v>
      </c>
      <c r="G123" s="6">
        <f>G124+G130+G137+G141</f>
        <v>4945443</v>
      </c>
      <c r="H123" s="26">
        <f t="shared" si="4"/>
        <v>50.88782292994378</v>
      </c>
    </row>
    <row r="124" spans="1:8" ht="15">
      <c r="A124" s="10"/>
      <c r="B124" s="1">
        <v>85201</v>
      </c>
      <c r="C124" s="1"/>
      <c r="D124" s="2" t="s">
        <v>63</v>
      </c>
      <c r="E124" s="7">
        <f>E125+E126+E127+E128+E129</f>
        <v>149740</v>
      </c>
      <c r="F124" s="7">
        <f>F125+F126+F127+F128+F129</f>
        <v>152140</v>
      </c>
      <c r="G124" s="7">
        <f>G125+G126+G127+G128+G129</f>
        <v>105299</v>
      </c>
      <c r="H124" s="26">
        <f t="shared" si="4"/>
        <v>69.21191008281846</v>
      </c>
    </row>
    <row r="125" spans="1:8" ht="45.75" customHeight="1">
      <c r="A125" s="8"/>
      <c r="B125" s="1"/>
      <c r="C125" s="1" t="s">
        <v>94</v>
      </c>
      <c r="D125" s="2" t="s">
        <v>120</v>
      </c>
      <c r="E125" s="7">
        <v>0</v>
      </c>
      <c r="F125" s="7">
        <v>0</v>
      </c>
      <c r="G125" s="7">
        <v>0</v>
      </c>
      <c r="H125" s="26">
        <v>0</v>
      </c>
    </row>
    <row r="126" spans="1:8" ht="15">
      <c r="A126" s="8"/>
      <c r="B126" s="1"/>
      <c r="C126" s="1" t="s">
        <v>98</v>
      </c>
      <c r="D126" s="2" t="s">
        <v>12</v>
      </c>
      <c r="E126" s="7">
        <v>380</v>
      </c>
      <c r="F126" s="7">
        <v>380</v>
      </c>
      <c r="G126" s="7">
        <v>169</v>
      </c>
      <c r="H126" s="26">
        <f t="shared" si="4"/>
        <v>44.473684210526315</v>
      </c>
    </row>
    <row r="127" spans="1:8" ht="15">
      <c r="A127" s="8"/>
      <c r="B127" s="1"/>
      <c r="C127" s="1" t="s">
        <v>99</v>
      </c>
      <c r="D127" s="2" t="s">
        <v>13</v>
      </c>
      <c r="E127" s="7">
        <v>140</v>
      </c>
      <c r="F127" s="7">
        <v>140</v>
      </c>
      <c r="G127" s="7">
        <v>76</v>
      </c>
      <c r="H127" s="26">
        <f t="shared" si="4"/>
        <v>54.285714285714285</v>
      </c>
    </row>
    <row r="128" spans="1:8" ht="30">
      <c r="A128" s="8"/>
      <c r="B128" s="1"/>
      <c r="C128" s="1">
        <v>2130</v>
      </c>
      <c r="D128" s="2" t="s">
        <v>122</v>
      </c>
      <c r="E128" s="7">
        <v>0</v>
      </c>
      <c r="F128" s="7">
        <v>2400</v>
      </c>
      <c r="G128" s="7">
        <v>2400</v>
      </c>
      <c r="H128" s="26">
        <v>0</v>
      </c>
    </row>
    <row r="129" spans="1:8" ht="45">
      <c r="A129" s="8"/>
      <c r="B129" s="1"/>
      <c r="C129" s="1">
        <v>2320</v>
      </c>
      <c r="D129" s="2" t="s">
        <v>71</v>
      </c>
      <c r="E129" s="7">
        <v>149220</v>
      </c>
      <c r="F129" s="7">
        <v>149220</v>
      </c>
      <c r="G129" s="7">
        <v>102654</v>
      </c>
      <c r="H129" s="26">
        <f t="shared" si="4"/>
        <v>68.79372738238841</v>
      </c>
    </row>
    <row r="130" spans="1:8" ht="15">
      <c r="A130" s="8"/>
      <c r="B130" s="1">
        <v>85202</v>
      </c>
      <c r="C130" s="1"/>
      <c r="D130" s="2" t="s">
        <v>64</v>
      </c>
      <c r="E130" s="7">
        <f>E131+E132+E133+E135+E136</f>
        <v>9089832</v>
      </c>
      <c r="F130" s="7">
        <f>F131+F132+F133+F134+F135+F136</f>
        <v>9317883</v>
      </c>
      <c r="G130" s="7">
        <f>G131+G132+G133+G134+G135+G136</f>
        <v>4719013</v>
      </c>
      <c r="H130" s="26">
        <f t="shared" si="4"/>
        <v>50.644690430218965</v>
      </c>
    </row>
    <row r="131" spans="1:8" ht="59.25" customHeight="1">
      <c r="A131" s="8"/>
      <c r="B131" s="1"/>
      <c r="C131" s="1" t="s">
        <v>96</v>
      </c>
      <c r="D131" s="2" t="s">
        <v>20</v>
      </c>
      <c r="E131" s="7">
        <v>13890</v>
      </c>
      <c r="F131" s="7">
        <v>13890</v>
      </c>
      <c r="G131" s="7">
        <v>7604</v>
      </c>
      <c r="H131" s="26">
        <f t="shared" si="4"/>
        <v>54.744420446364295</v>
      </c>
    </row>
    <row r="132" spans="1:8" ht="15">
      <c r="A132" s="8"/>
      <c r="B132" s="1"/>
      <c r="C132" s="1" t="s">
        <v>97</v>
      </c>
      <c r="D132" s="2" t="s">
        <v>55</v>
      </c>
      <c r="E132" s="7">
        <v>3626940</v>
      </c>
      <c r="F132" s="7">
        <v>3807140</v>
      </c>
      <c r="G132" s="7">
        <v>1955693</v>
      </c>
      <c r="H132" s="26">
        <f t="shared" si="4"/>
        <v>51.369085455223605</v>
      </c>
    </row>
    <row r="133" spans="1:8" ht="15">
      <c r="A133" s="8"/>
      <c r="B133" s="1"/>
      <c r="C133" s="1" t="s">
        <v>98</v>
      </c>
      <c r="D133" s="2" t="s">
        <v>12</v>
      </c>
      <c r="E133" s="7">
        <v>3370</v>
      </c>
      <c r="F133" s="7">
        <v>3370</v>
      </c>
      <c r="G133" s="7">
        <v>1271</v>
      </c>
      <c r="H133" s="26">
        <f aca="true" t="shared" si="5" ref="H133:H195">(G133/F133)*100</f>
        <v>37.71513353115727</v>
      </c>
    </row>
    <row r="134" spans="1:8" ht="15">
      <c r="A134" s="8"/>
      <c r="B134" s="1"/>
      <c r="C134" s="1" t="s">
        <v>138</v>
      </c>
      <c r="D134" s="2" t="s">
        <v>146</v>
      </c>
      <c r="E134" s="7"/>
      <c r="F134" s="7">
        <v>580</v>
      </c>
      <c r="G134" s="7">
        <v>530</v>
      </c>
      <c r="H134" s="26">
        <f t="shared" si="5"/>
        <v>91.37931034482759</v>
      </c>
    </row>
    <row r="135" spans="1:8" ht="15">
      <c r="A135" s="8"/>
      <c r="B135" s="1"/>
      <c r="C135" s="1" t="s">
        <v>99</v>
      </c>
      <c r="D135" s="2" t="s">
        <v>13</v>
      </c>
      <c r="E135" s="7">
        <v>8100</v>
      </c>
      <c r="F135" s="7">
        <v>10680</v>
      </c>
      <c r="G135" s="7">
        <v>9340</v>
      </c>
      <c r="H135" s="26">
        <f t="shared" si="5"/>
        <v>87.45318352059925</v>
      </c>
    </row>
    <row r="136" spans="1:8" ht="30" customHeight="1">
      <c r="A136" s="8"/>
      <c r="B136" s="1"/>
      <c r="C136" s="1">
        <v>2130</v>
      </c>
      <c r="D136" s="2" t="s">
        <v>59</v>
      </c>
      <c r="E136" s="7">
        <v>5437532</v>
      </c>
      <c r="F136" s="7">
        <v>5482223</v>
      </c>
      <c r="G136" s="7">
        <v>2744575</v>
      </c>
      <c r="H136" s="26">
        <f t="shared" si="5"/>
        <v>50.06317692658617</v>
      </c>
    </row>
    <row r="137" spans="1:8" ht="15">
      <c r="A137" s="8"/>
      <c r="B137" s="1">
        <v>85218</v>
      </c>
      <c r="C137" s="1"/>
      <c r="D137" s="2" t="s">
        <v>65</v>
      </c>
      <c r="E137" s="7">
        <f>E138+E139+E140</f>
        <v>300</v>
      </c>
      <c r="F137" s="7">
        <f>F138+F139+F140</f>
        <v>2300</v>
      </c>
      <c r="G137" s="7">
        <f>G138+G139+G140</f>
        <v>2148</v>
      </c>
      <c r="H137" s="26">
        <f t="shared" si="5"/>
        <v>93.3913043478261</v>
      </c>
    </row>
    <row r="138" spans="1:8" ht="15">
      <c r="A138" s="8"/>
      <c r="B138" s="1"/>
      <c r="C138" s="1" t="s">
        <v>98</v>
      </c>
      <c r="D138" s="2" t="s">
        <v>12</v>
      </c>
      <c r="E138" s="7">
        <v>200</v>
      </c>
      <c r="F138" s="7">
        <v>200</v>
      </c>
      <c r="G138" s="7">
        <v>104</v>
      </c>
      <c r="H138" s="26">
        <f t="shared" si="5"/>
        <v>52</v>
      </c>
    </row>
    <row r="139" spans="1:8" ht="15">
      <c r="A139" s="8"/>
      <c r="B139" s="1"/>
      <c r="C139" s="1" t="s">
        <v>99</v>
      </c>
      <c r="D139" s="2" t="s">
        <v>66</v>
      </c>
      <c r="E139" s="7">
        <v>100</v>
      </c>
      <c r="F139" s="7">
        <v>100</v>
      </c>
      <c r="G139" s="7">
        <v>44</v>
      </c>
      <c r="H139" s="26">
        <f t="shared" si="5"/>
        <v>44</v>
      </c>
    </row>
    <row r="140" spans="1:8" ht="30">
      <c r="A140" s="8"/>
      <c r="B140" s="1"/>
      <c r="C140" s="1">
        <v>2130</v>
      </c>
      <c r="D140" s="2" t="s">
        <v>123</v>
      </c>
      <c r="E140" s="7">
        <v>0</v>
      </c>
      <c r="F140" s="7">
        <v>2000</v>
      </c>
      <c r="G140" s="7">
        <v>2000</v>
      </c>
      <c r="H140" s="26">
        <v>0</v>
      </c>
    </row>
    <row r="141" spans="1:8" ht="15">
      <c r="A141" s="8"/>
      <c r="B141" s="1">
        <v>85204</v>
      </c>
      <c r="C141" s="15"/>
      <c r="D141" s="2" t="s">
        <v>105</v>
      </c>
      <c r="E141" s="5">
        <f>E142</f>
        <v>246000</v>
      </c>
      <c r="F141" s="5">
        <f>F142</f>
        <v>246000</v>
      </c>
      <c r="G141" s="5">
        <f>G142</f>
        <v>118983</v>
      </c>
      <c r="H141" s="26">
        <f t="shared" si="5"/>
        <v>48.36707317073171</v>
      </c>
    </row>
    <row r="142" spans="1:8" ht="45">
      <c r="A142" s="8"/>
      <c r="B142" s="1"/>
      <c r="C142" s="1">
        <v>2320</v>
      </c>
      <c r="D142" s="2" t="s">
        <v>71</v>
      </c>
      <c r="E142" s="5">
        <v>246000</v>
      </c>
      <c r="F142" s="5">
        <v>246000</v>
      </c>
      <c r="G142" s="5">
        <v>118983</v>
      </c>
      <c r="H142" s="26">
        <f t="shared" si="5"/>
        <v>48.36707317073171</v>
      </c>
    </row>
    <row r="143" spans="1:8" ht="32.25" customHeight="1">
      <c r="A143" s="9">
        <v>853</v>
      </c>
      <c r="B143" s="3"/>
      <c r="C143" s="3"/>
      <c r="D143" s="4" t="s">
        <v>67</v>
      </c>
      <c r="E143" s="6">
        <f>E144+E146</f>
        <v>2276284</v>
      </c>
      <c r="F143" s="6">
        <f>F144+F146</f>
        <v>2310609</v>
      </c>
      <c r="G143" s="6">
        <f>G144+G146</f>
        <v>1210575</v>
      </c>
      <c r="H143" s="26">
        <f t="shared" si="5"/>
        <v>52.39203171112031</v>
      </c>
    </row>
    <row r="144" spans="1:8" ht="15">
      <c r="A144" s="8"/>
      <c r="B144" s="1">
        <v>85324</v>
      </c>
      <c r="C144" s="1"/>
      <c r="D144" s="2" t="s">
        <v>69</v>
      </c>
      <c r="E144" s="5">
        <f>E145</f>
        <v>0</v>
      </c>
      <c r="F144" s="5">
        <v>0</v>
      </c>
      <c r="G144" s="5">
        <f>G145</f>
        <v>7500</v>
      </c>
      <c r="H144" s="26">
        <v>0</v>
      </c>
    </row>
    <row r="145" spans="1:8" ht="15">
      <c r="A145" s="8"/>
      <c r="B145" s="1"/>
      <c r="C145" s="1" t="s">
        <v>99</v>
      </c>
      <c r="D145" s="2" t="s">
        <v>66</v>
      </c>
      <c r="E145" s="5">
        <v>0</v>
      </c>
      <c r="F145" s="5">
        <v>0</v>
      </c>
      <c r="G145" s="5">
        <v>7500</v>
      </c>
      <c r="H145" s="26">
        <v>0</v>
      </c>
    </row>
    <row r="146" spans="1:8" ht="15">
      <c r="A146" s="8"/>
      <c r="B146" s="1">
        <v>85333</v>
      </c>
      <c r="C146" s="1"/>
      <c r="D146" s="2" t="s">
        <v>70</v>
      </c>
      <c r="E146" s="7">
        <f>E147+E148+E149+E150+E151</f>
        <v>2276284</v>
      </c>
      <c r="F146" s="7">
        <f>F147+F148+F149+F150+F151+F152</f>
        <v>2310609</v>
      </c>
      <c r="G146" s="7">
        <f>G147+G148+G149+G150+G151+G152</f>
        <v>1203075</v>
      </c>
      <c r="H146" s="26">
        <f t="shared" si="5"/>
        <v>52.06744196010662</v>
      </c>
    </row>
    <row r="147" spans="1:8" ht="15">
      <c r="A147" s="8"/>
      <c r="B147" s="1"/>
      <c r="C147" s="1" t="s">
        <v>98</v>
      </c>
      <c r="D147" s="2" t="s">
        <v>12</v>
      </c>
      <c r="E147" s="7">
        <v>1500</v>
      </c>
      <c r="F147" s="7">
        <v>1500</v>
      </c>
      <c r="G147" s="7">
        <v>388</v>
      </c>
      <c r="H147" s="26">
        <f t="shared" si="5"/>
        <v>25.866666666666667</v>
      </c>
    </row>
    <row r="148" spans="1:8" ht="15">
      <c r="A148" s="8"/>
      <c r="B148" s="1"/>
      <c r="C148" s="1" t="s">
        <v>99</v>
      </c>
      <c r="D148" s="2" t="s">
        <v>13</v>
      </c>
      <c r="E148" s="7">
        <v>700</v>
      </c>
      <c r="F148" s="7">
        <v>700</v>
      </c>
      <c r="G148" s="7">
        <v>344</v>
      </c>
      <c r="H148" s="26">
        <f t="shared" si="5"/>
        <v>49.142857142857146</v>
      </c>
    </row>
    <row r="149" spans="1:8" ht="30">
      <c r="A149" s="8"/>
      <c r="B149" s="1"/>
      <c r="C149" s="1">
        <v>2008</v>
      </c>
      <c r="D149" s="2" t="s">
        <v>151</v>
      </c>
      <c r="E149" s="7">
        <v>0</v>
      </c>
      <c r="F149" s="7">
        <v>0</v>
      </c>
      <c r="G149" s="7">
        <v>0</v>
      </c>
      <c r="H149" s="26">
        <v>0</v>
      </c>
    </row>
    <row r="150" spans="1:8" ht="45.75" customHeight="1">
      <c r="A150" s="8"/>
      <c r="B150" s="1"/>
      <c r="C150" s="1">
        <v>2320</v>
      </c>
      <c r="D150" s="2" t="s">
        <v>71</v>
      </c>
      <c r="E150" s="7">
        <v>1679984</v>
      </c>
      <c r="F150" s="7">
        <v>1677637</v>
      </c>
      <c r="G150" s="7">
        <v>903343</v>
      </c>
      <c r="H150" s="26">
        <f t="shared" si="5"/>
        <v>53.84615384615385</v>
      </c>
    </row>
    <row r="151" spans="1:8" ht="27.75" customHeight="1">
      <c r="A151" s="8"/>
      <c r="B151" s="1"/>
      <c r="C151" s="1">
        <v>2440</v>
      </c>
      <c r="D151" s="2" t="s">
        <v>68</v>
      </c>
      <c r="E151" s="5">
        <v>594100</v>
      </c>
      <c r="F151" s="5">
        <v>594100</v>
      </c>
      <c r="G151" s="5">
        <v>299000</v>
      </c>
      <c r="H151" s="26">
        <f t="shared" si="5"/>
        <v>50.32822757111597</v>
      </c>
    </row>
    <row r="152" spans="1:8" ht="63" customHeight="1">
      <c r="A152" s="8"/>
      <c r="B152" s="1"/>
      <c r="C152" s="1">
        <v>6620</v>
      </c>
      <c r="D152" s="2" t="s">
        <v>142</v>
      </c>
      <c r="E152" s="5">
        <v>0</v>
      </c>
      <c r="F152" s="5">
        <v>36672</v>
      </c>
      <c r="G152" s="5">
        <v>0</v>
      </c>
      <c r="H152" s="26">
        <v>0</v>
      </c>
    </row>
    <row r="153" spans="1:8" ht="14.25">
      <c r="A153" s="9">
        <v>854</v>
      </c>
      <c r="B153" s="3"/>
      <c r="C153" s="3"/>
      <c r="D153" s="4" t="s">
        <v>72</v>
      </c>
      <c r="E153" s="6">
        <f>E154+E159+E163+E167+E172+E174+E181+E179</f>
        <v>2185746</v>
      </c>
      <c r="F153" s="6">
        <f>F154+F159+F163+F167+F172+F174+F179+F181</f>
        <v>2047137</v>
      </c>
      <c r="G153" s="6">
        <f>G154+G159+G163+G167+G172+G174+G179+G181</f>
        <v>1203902</v>
      </c>
      <c r="H153" s="28"/>
    </row>
    <row r="154" spans="1:8" ht="15">
      <c r="A154" s="8"/>
      <c r="B154" s="1">
        <v>85401</v>
      </c>
      <c r="C154" s="1"/>
      <c r="D154" s="2" t="s">
        <v>73</v>
      </c>
      <c r="E154" s="7">
        <f>E155+E156+E157+E158</f>
        <v>704927</v>
      </c>
      <c r="F154" s="7">
        <f>F155+F156+F157+F158</f>
        <v>522877</v>
      </c>
      <c r="G154" s="7">
        <f>G155+G156+G157+G158</f>
        <v>232185</v>
      </c>
      <c r="H154" s="26">
        <f t="shared" si="5"/>
        <v>44.40528078305223</v>
      </c>
    </row>
    <row r="155" spans="1:8" ht="15">
      <c r="A155" s="8"/>
      <c r="B155" s="1"/>
      <c r="C155" s="1" t="s">
        <v>97</v>
      </c>
      <c r="D155" s="2" t="s">
        <v>55</v>
      </c>
      <c r="E155" s="7">
        <v>172800</v>
      </c>
      <c r="F155" s="7">
        <v>172800</v>
      </c>
      <c r="G155" s="7">
        <v>101432</v>
      </c>
      <c r="H155" s="26">
        <f t="shared" si="5"/>
        <v>58.699074074074076</v>
      </c>
    </row>
    <row r="156" spans="1:8" ht="15">
      <c r="A156" s="8"/>
      <c r="B156" s="1"/>
      <c r="C156" s="1" t="s">
        <v>99</v>
      </c>
      <c r="D156" s="2" t="s">
        <v>13</v>
      </c>
      <c r="E156" s="7">
        <v>24</v>
      </c>
      <c r="F156" s="7">
        <v>24</v>
      </c>
      <c r="G156" s="7">
        <v>14</v>
      </c>
      <c r="H156" s="26">
        <f t="shared" si="5"/>
        <v>58.333333333333336</v>
      </c>
    </row>
    <row r="157" spans="1:8" ht="32.25" customHeight="1">
      <c r="A157" s="8"/>
      <c r="B157" s="1"/>
      <c r="C157" s="1">
        <v>2310</v>
      </c>
      <c r="D157" s="2" t="s">
        <v>74</v>
      </c>
      <c r="E157" s="7">
        <v>507103</v>
      </c>
      <c r="F157" s="7">
        <v>350053</v>
      </c>
      <c r="G157" s="7">
        <v>130739</v>
      </c>
      <c r="H157" s="26">
        <f t="shared" si="5"/>
        <v>37.34834439356326</v>
      </c>
    </row>
    <row r="158" spans="1:8" ht="45" customHeight="1">
      <c r="A158" s="8"/>
      <c r="B158" s="1"/>
      <c r="C158" s="1">
        <v>6610</v>
      </c>
      <c r="D158" s="2" t="s">
        <v>114</v>
      </c>
      <c r="E158" s="7">
        <v>25000</v>
      </c>
      <c r="F158" s="7">
        <v>0</v>
      </c>
      <c r="G158" s="7">
        <v>0</v>
      </c>
      <c r="H158" s="26">
        <v>0</v>
      </c>
    </row>
    <row r="159" spans="1:8" ht="30.75" customHeight="1">
      <c r="A159" s="8"/>
      <c r="B159" s="1">
        <v>85406</v>
      </c>
      <c r="C159" s="1"/>
      <c r="D159" s="2" t="s">
        <v>75</v>
      </c>
      <c r="E159" s="7">
        <f>E160+E161+E162</f>
        <v>315</v>
      </c>
      <c r="F159" s="7">
        <f>F160+F161+F162</f>
        <v>315</v>
      </c>
      <c r="G159" s="7">
        <f>G160+G161+G162</f>
        <v>414</v>
      </c>
      <c r="H159" s="26">
        <f t="shared" si="5"/>
        <v>131.42857142857142</v>
      </c>
    </row>
    <row r="160" spans="1:8" ht="60" customHeight="1">
      <c r="A160" s="8"/>
      <c r="B160" s="1"/>
      <c r="C160" s="1" t="s">
        <v>96</v>
      </c>
      <c r="D160" s="2" t="s">
        <v>76</v>
      </c>
      <c r="E160" s="7">
        <v>0</v>
      </c>
      <c r="F160" s="7">
        <v>0</v>
      </c>
      <c r="G160" s="7">
        <v>0</v>
      </c>
      <c r="H160" s="26">
        <v>0</v>
      </c>
    </row>
    <row r="161" spans="1:8" ht="15">
      <c r="A161" s="8"/>
      <c r="B161" s="1"/>
      <c r="C161" s="1" t="s">
        <v>98</v>
      </c>
      <c r="D161" s="2" t="s">
        <v>12</v>
      </c>
      <c r="E161" s="7">
        <v>170</v>
      </c>
      <c r="F161" s="7">
        <v>170</v>
      </c>
      <c r="G161" s="7">
        <v>76</v>
      </c>
      <c r="H161" s="26">
        <f t="shared" si="5"/>
        <v>44.70588235294118</v>
      </c>
    </row>
    <row r="162" spans="1:8" ht="15">
      <c r="A162" s="8"/>
      <c r="B162" s="1"/>
      <c r="C162" s="1" t="s">
        <v>99</v>
      </c>
      <c r="D162" s="2" t="s">
        <v>13</v>
      </c>
      <c r="E162" s="7">
        <v>145</v>
      </c>
      <c r="F162" s="7">
        <v>145</v>
      </c>
      <c r="G162" s="7">
        <v>338</v>
      </c>
      <c r="H162" s="26">
        <f t="shared" si="5"/>
        <v>233.1034482758621</v>
      </c>
    </row>
    <row r="163" spans="1:8" ht="15">
      <c r="A163" s="8"/>
      <c r="B163" s="1">
        <v>85410</v>
      </c>
      <c r="C163" s="1"/>
      <c r="D163" s="2" t="s">
        <v>77</v>
      </c>
      <c r="E163" s="7">
        <f>E164+E165</f>
        <v>47070</v>
      </c>
      <c r="F163" s="7">
        <f>F164+F165+F166</f>
        <v>79208</v>
      </c>
      <c r="G163" s="7">
        <f>G164+G165+G166</f>
        <v>24300</v>
      </c>
      <c r="H163" s="26">
        <f t="shared" si="5"/>
        <v>30.678719321280678</v>
      </c>
    </row>
    <row r="164" spans="1:8" ht="15">
      <c r="A164" s="8"/>
      <c r="B164" s="1"/>
      <c r="C164" s="1" t="s">
        <v>97</v>
      </c>
      <c r="D164" s="2" t="s">
        <v>55</v>
      </c>
      <c r="E164" s="7">
        <v>47046</v>
      </c>
      <c r="F164" s="7">
        <v>47046</v>
      </c>
      <c r="G164" s="7">
        <v>22143</v>
      </c>
      <c r="H164" s="26">
        <f t="shared" si="5"/>
        <v>47.06670067593419</v>
      </c>
    </row>
    <row r="165" spans="1:8" ht="15">
      <c r="A165" s="8"/>
      <c r="B165" s="1"/>
      <c r="C165" s="1" t="s">
        <v>99</v>
      </c>
      <c r="D165" s="2" t="s">
        <v>13</v>
      </c>
      <c r="E165" s="7">
        <v>24</v>
      </c>
      <c r="F165" s="7">
        <v>2162</v>
      </c>
      <c r="G165" s="7">
        <v>2157</v>
      </c>
      <c r="H165" s="26">
        <f t="shared" si="5"/>
        <v>99.76873265494912</v>
      </c>
    </row>
    <row r="166" spans="1:8" ht="45">
      <c r="A166" s="8"/>
      <c r="B166" s="1"/>
      <c r="C166" s="1">
        <v>2700</v>
      </c>
      <c r="D166" s="2" t="s">
        <v>125</v>
      </c>
      <c r="E166" s="7">
        <v>0</v>
      </c>
      <c r="F166" s="7">
        <v>30000</v>
      </c>
      <c r="G166" s="7">
        <v>0</v>
      </c>
      <c r="H166" s="26">
        <v>0</v>
      </c>
    </row>
    <row r="167" spans="1:8" ht="15">
      <c r="A167" s="8"/>
      <c r="B167" s="1">
        <v>85411</v>
      </c>
      <c r="C167" s="1"/>
      <c r="D167" s="2" t="s">
        <v>78</v>
      </c>
      <c r="E167" s="7">
        <f>E168+E169+E170+E171</f>
        <v>1131956</v>
      </c>
      <c r="F167" s="7">
        <f>F168+F169+F170+F171</f>
        <v>1131956</v>
      </c>
      <c r="G167" s="7">
        <f>G168+G169+G170+G171</f>
        <v>777510</v>
      </c>
      <c r="H167" s="26">
        <f t="shared" si="5"/>
        <v>68.68729879959999</v>
      </c>
    </row>
    <row r="168" spans="1:8" ht="62.25" customHeight="1">
      <c r="A168" s="8"/>
      <c r="B168" s="1"/>
      <c r="C168" s="1" t="s">
        <v>96</v>
      </c>
      <c r="D168" s="2" t="s">
        <v>76</v>
      </c>
      <c r="E168" s="7">
        <v>6763</v>
      </c>
      <c r="F168" s="7">
        <v>6763</v>
      </c>
      <c r="G168" s="7">
        <v>4098</v>
      </c>
      <c r="H168" s="26">
        <f t="shared" si="5"/>
        <v>60.59441076445364</v>
      </c>
    </row>
    <row r="169" spans="1:8" ht="15">
      <c r="A169" s="8"/>
      <c r="B169" s="1"/>
      <c r="C169" s="1" t="s">
        <v>97</v>
      </c>
      <c r="D169" s="2" t="s">
        <v>55</v>
      </c>
      <c r="E169" s="7">
        <v>1124443</v>
      </c>
      <c r="F169" s="7">
        <v>1124443</v>
      </c>
      <c r="G169" s="7">
        <v>773069</v>
      </c>
      <c r="H169" s="26">
        <f t="shared" si="5"/>
        <v>68.75128396904067</v>
      </c>
    </row>
    <row r="170" spans="1:8" ht="15">
      <c r="A170" s="8"/>
      <c r="B170" s="1"/>
      <c r="C170" s="1" t="s">
        <v>98</v>
      </c>
      <c r="D170" s="2" t="s">
        <v>12</v>
      </c>
      <c r="E170" s="7">
        <v>500</v>
      </c>
      <c r="F170" s="7">
        <v>500</v>
      </c>
      <c r="G170" s="7">
        <v>207</v>
      </c>
      <c r="H170" s="26">
        <f t="shared" si="5"/>
        <v>41.4</v>
      </c>
    </row>
    <row r="171" spans="1:8" ht="15">
      <c r="A171" s="8"/>
      <c r="B171" s="1"/>
      <c r="C171" s="1" t="s">
        <v>99</v>
      </c>
      <c r="D171" s="2" t="s">
        <v>13</v>
      </c>
      <c r="E171" s="7">
        <v>250</v>
      </c>
      <c r="F171" s="7">
        <v>250</v>
      </c>
      <c r="G171" s="7">
        <v>136</v>
      </c>
      <c r="H171" s="26">
        <f t="shared" si="5"/>
        <v>54.400000000000006</v>
      </c>
    </row>
    <row r="172" spans="1:8" ht="15">
      <c r="A172" s="8"/>
      <c r="B172" s="1">
        <v>85415</v>
      </c>
      <c r="C172" s="1"/>
      <c r="D172" s="2" t="s">
        <v>79</v>
      </c>
      <c r="E172" s="5">
        <f>E173</f>
        <v>4368</v>
      </c>
      <c r="F172" s="5">
        <f>F173</f>
        <v>15671</v>
      </c>
      <c r="G172" s="5">
        <f>G173</f>
        <v>13122</v>
      </c>
      <c r="H172" s="26">
        <f t="shared" si="5"/>
        <v>83.7342862612469</v>
      </c>
    </row>
    <row r="173" spans="1:8" ht="45" customHeight="1">
      <c r="A173" s="8"/>
      <c r="B173" s="1"/>
      <c r="C173" s="1">
        <v>2310</v>
      </c>
      <c r="D173" s="2" t="s">
        <v>112</v>
      </c>
      <c r="E173" s="5">
        <v>4368</v>
      </c>
      <c r="F173" s="5">
        <v>15671</v>
      </c>
      <c r="G173" s="5">
        <v>13122</v>
      </c>
      <c r="H173" s="26">
        <f t="shared" si="5"/>
        <v>83.7342862612469</v>
      </c>
    </row>
    <row r="174" spans="1:8" ht="15">
      <c r="A174" s="8"/>
      <c r="B174" s="1">
        <v>85417</v>
      </c>
      <c r="C174" s="1"/>
      <c r="D174" s="2" t="s">
        <v>80</v>
      </c>
      <c r="E174" s="7">
        <f>E175+E176+E177+E178</f>
        <v>78550</v>
      </c>
      <c r="F174" s="7">
        <f>F175+F176+F177+F178</f>
        <v>78550</v>
      </c>
      <c r="G174" s="7">
        <f>G175+G176+G177+G178</f>
        <v>36520</v>
      </c>
      <c r="H174" s="26">
        <f t="shared" si="5"/>
        <v>46.49267982176957</v>
      </c>
    </row>
    <row r="175" spans="1:8" ht="61.5" customHeight="1">
      <c r="A175" s="8"/>
      <c r="B175" s="1"/>
      <c r="C175" s="1" t="s">
        <v>96</v>
      </c>
      <c r="D175" s="2" t="s">
        <v>81</v>
      </c>
      <c r="E175" s="7">
        <v>2785</v>
      </c>
      <c r="F175" s="7">
        <v>2785</v>
      </c>
      <c r="G175" s="7">
        <v>1303</v>
      </c>
      <c r="H175" s="26">
        <f t="shared" si="5"/>
        <v>46.78635547576302</v>
      </c>
    </row>
    <row r="176" spans="1:8" ht="15">
      <c r="A176" s="8"/>
      <c r="B176" s="1"/>
      <c r="C176" s="1" t="s">
        <v>97</v>
      </c>
      <c r="D176" s="2" t="s">
        <v>55</v>
      </c>
      <c r="E176" s="7">
        <v>75500</v>
      </c>
      <c r="F176" s="7">
        <v>75500</v>
      </c>
      <c r="G176" s="7">
        <v>35092</v>
      </c>
      <c r="H176" s="26">
        <f t="shared" si="5"/>
        <v>46.4794701986755</v>
      </c>
    </row>
    <row r="177" spans="1:8" ht="15">
      <c r="A177" s="8"/>
      <c r="B177" s="1"/>
      <c r="C177" s="1" t="s">
        <v>98</v>
      </c>
      <c r="D177" s="2" t="s">
        <v>12</v>
      </c>
      <c r="E177" s="7">
        <v>250</v>
      </c>
      <c r="F177" s="7">
        <v>250</v>
      </c>
      <c r="G177" s="7">
        <v>113</v>
      </c>
      <c r="H177" s="26">
        <f t="shared" si="5"/>
        <v>45.2</v>
      </c>
    </row>
    <row r="178" spans="1:8" ht="15">
      <c r="A178" s="8"/>
      <c r="B178" s="1"/>
      <c r="C178" s="1" t="s">
        <v>99</v>
      </c>
      <c r="D178" s="2" t="s">
        <v>13</v>
      </c>
      <c r="E178" s="7">
        <v>15</v>
      </c>
      <c r="F178" s="7">
        <v>15</v>
      </c>
      <c r="G178" s="7">
        <v>12</v>
      </c>
      <c r="H178" s="26">
        <f t="shared" si="5"/>
        <v>80</v>
      </c>
    </row>
    <row r="179" spans="1:8" ht="15">
      <c r="A179" s="8"/>
      <c r="B179" s="1">
        <v>85420</v>
      </c>
      <c r="C179" s="1"/>
      <c r="D179" s="2" t="s">
        <v>126</v>
      </c>
      <c r="E179" s="7">
        <f>E180</f>
        <v>0</v>
      </c>
      <c r="F179" s="7">
        <v>0</v>
      </c>
      <c r="G179" s="7">
        <v>0</v>
      </c>
      <c r="H179" s="26">
        <v>0</v>
      </c>
    </row>
    <row r="180" spans="1:8" ht="15">
      <c r="A180" s="8"/>
      <c r="B180" s="1"/>
      <c r="C180" s="1" t="s">
        <v>99</v>
      </c>
      <c r="D180" s="2" t="s">
        <v>13</v>
      </c>
      <c r="E180" s="7">
        <v>0</v>
      </c>
      <c r="F180" s="7">
        <v>0</v>
      </c>
      <c r="G180" s="7">
        <v>0</v>
      </c>
      <c r="H180" s="26">
        <v>0</v>
      </c>
    </row>
    <row r="181" spans="1:8" ht="15">
      <c r="A181" s="8"/>
      <c r="B181" s="1">
        <v>85421</v>
      </c>
      <c r="C181" s="1"/>
      <c r="D181" s="2" t="s">
        <v>107</v>
      </c>
      <c r="E181" s="7">
        <f>E183+E184+E185+E186</f>
        <v>218560</v>
      </c>
      <c r="F181" s="7">
        <f>F182+F183+F184+F185+F186</f>
        <v>218560</v>
      </c>
      <c r="G181" s="7">
        <f>G182+G183+G184+G185+G186</f>
        <v>119851</v>
      </c>
      <c r="H181" s="26">
        <f t="shared" si="5"/>
        <v>54.836658125915086</v>
      </c>
    </row>
    <row r="182" spans="1:8" ht="15">
      <c r="A182" s="8"/>
      <c r="B182" s="1"/>
      <c r="C182" s="1" t="s">
        <v>95</v>
      </c>
      <c r="D182" s="2" t="s">
        <v>11</v>
      </c>
      <c r="E182" s="7">
        <v>0</v>
      </c>
      <c r="F182" s="7">
        <v>0</v>
      </c>
      <c r="G182" s="7">
        <v>52</v>
      </c>
      <c r="H182" s="26">
        <v>0</v>
      </c>
    </row>
    <row r="183" spans="1:8" ht="60">
      <c r="A183" s="8"/>
      <c r="B183" s="1"/>
      <c r="C183" s="1" t="s">
        <v>96</v>
      </c>
      <c r="D183" s="2" t="s">
        <v>81</v>
      </c>
      <c r="E183" s="7">
        <v>7000</v>
      </c>
      <c r="F183" s="7">
        <v>7000</v>
      </c>
      <c r="G183" s="7">
        <v>4651</v>
      </c>
      <c r="H183" s="26">
        <f t="shared" si="5"/>
        <v>66.44285714285715</v>
      </c>
    </row>
    <row r="184" spans="1:8" ht="15">
      <c r="A184" s="8"/>
      <c r="B184" s="1"/>
      <c r="C184" s="1" t="s">
        <v>97</v>
      </c>
      <c r="D184" s="2" t="s">
        <v>55</v>
      </c>
      <c r="E184" s="7">
        <v>210000</v>
      </c>
      <c r="F184" s="7">
        <v>210000</v>
      </c>
      <c r="G184" s="7">
        <v>112252</v>
      </c>
      <c r="H184" s="26">
        <f t="shared" si="5"/>
        <v>53.45333333333333</v>
      </c>
    </row>
    <row r="185" spans="1:8" ht="15">
      <c r="A185" s="8"/>
      <c r="B185" s="1"/>
      <c r="C185" s="1" t="s">
        <v>98</v>
      </c>
      <c r="D185" s="2" t="s">
        <v>12</v>
      </c>
      <c r="E185" s="7">
        <v>1200</v>
      </c>
      <c r="F185" s="7">
        <v>1200</v>
      </c>
      <c r="G185" s="7">
        <v>443</v>
      </c>
      <c r="H185" s="26">
        <f t="shared" si="5"/>
        <v>36.916666666666664</v>
      </c>
    </row>
    <row r="186" spans="1:8" ht="15">
      <c r="A186" s="8"/>
      <c r="B186" s="1"/>
      <c r="C186" s="1" t="s">
        <v>99</v>
      </c>
      <c r="D186" s="2" t="s">
        <v>13</v>
      </c>
      <c r="E186" s="7">
        <v>360</v>
      </c>
      <c r="F186" s="7">
        <v>360</v>
      </c>
      <c r="G186" s="7">
        <v>2453</v>
      </c>
      <c r="H186" s="26">
        <f t="shared" si="5"/>
        <v>681.3888888888889</v>
      </c>
    </row>
    <row r="187" spans="1:8" ht="28.5">
      <c r="A187" s="11">
        <v>900</v>
      </c>
      <c r="B187" s="12"/>
      <c r="C187" s="12"/>
      <c r="D187" s="13" t="s">
        <v>143</v>
      </c>
      <c r="E187" s="22">
        <v>0</v>
      </c>
      <c r="F187" s="22">
        <f>F188</f>
        <v>641713</v>
      </c>
      <c r="G187" s="22">
        <f>G188</f>
        <v>593366</v>
      </c>
      <c r="H187" s="26">
        <f t="shared" si="5"/>
        <v>92.46594661476392</v>
      </c>
    </row>
    <row r="188" spans="1:8" ht="30">
      <c r="A188" s="8"/>
      <c r="B188" s="1"/>
      <c r="C188" s="1">
        <v>90019</v>
      </c>
      <c r="D188" s="2" t="s">
        <v>144</v>
      </c>
      <c r="E188" s="7">
        <v>0</v>
      </c>
      <c r="F188" s="7">
        <f>F189</f>
        <v>641713</v>
      </c>
      <c r="G188" s="7">
        <f>G189</f>
        <v>593366</v>
      </c>
      <c r="H188" s="26">
        <f t="shared" si="5"/>
        <v>92.46594661476392</v>
      </c>
    </row>
    <row r="189" spans="1:8" ht="15">
      <c r="A189" s="8"/>
      <c r="B189" s="1"/>
      <c r="C189" s="1" t="s">
        <v>95</v>
      </c>
      <c r="D189" s="2" t="s">
        <v>11</v>
      </c>
      <c r="E189" s="7">
        <v>0</v>
      </c>
      <c r="F189" s="7">
        <v>641713</v>
      </c>
      <c r="G189" s="7">
        <v>593366</v>
      </c>
      <c r="H189" s="26">
        <f t="shared" si="5"/>
        <v>92.46594661476392</v>
      </c>
    </row>
    <row r="190" spans="1:8" s="21" customFormat="1" ht="14.25">
      <c r="A190" s="9">
        <v>926</v>
      </c>
      <c r="B190" s="3"/>
      <c r="C190" s="3"/>
      <c r="D190" s="4" t="s">
        <v>133</v>
      </c>
      <c r="E190" s="6">
        <f>E191</f>
        <v>0</v>
      </c>
      <c r="F190" s="6">
        <f>F191</f>
        <v>200000</v>
      </c>
      <c r="G190" s="6">
        <f>G191</f>
        <v>0</v>
      </c>
      <c r="H190" s="26">
        <f t="shared" si="5"/>
        <v>0</v>
      </c>
    </row>
    <row r="191" spans="1:8" ht="15">
      <c r="A191" s="8"/>
      <c r="B191" s="1">
        <v>92605</v>
      </c>
      <c r="C191" s="1"/>
      <c r="D191" s="2" t="s">
        <v>128</v>
      </c>
      <c r="E191" s="7">
        <v>0</v>
      </c>
      <c r="F191" s="7">
        <f>F192+F193</f>
        <v>200000</v>
      </c>
      <c r="G191" s="7">
        <f>G192+G193</f>
        <v>0</v>
      </c>
      <c r="H191" s="26">
        <f t="shared" si="5"/>
        <v>0</v>
      </c>
    </row>
    <row r="192" spans="1:8" ht="45">
      <c r="A192" s="8"/>
      <c r="B192" s="1"/>
      <c r="C192" s="1">
        <v>6290</v>
      </c>
      <c r="D192" s="2" t="s">
        <v>129</v>
      </c>
      <c r="E192" s="7">
        <v>0</v>
      </c>
      <c r="F192" s="7">
        <v>200000</v>
      </c>
      <c r="G192" s="7">
        <v>0</v>
      </c>
      <c r="H192" s="26">
        <f t="shared" si="5"/>
        <v>0</v>
      </c>
    </row>
    <row r="193" spans="1:8" ht="45">
      <c r="A193" s="8"/>
      <c r="B193" s="1"/>
      <c r="C193" s="1">
        <v>6610</v>
      </c>
      <c r="D193" s="2" t="s">
        <v>130</v>
      </c>
      <c r="E193" s="7">
        <v>0</v>
      </c>
      <c r="F193" s="7">
        <v>0</v>
      </c>
      <c r="G193" s="7">
        <v>0</v>
      </c>
      <c r="H193" s="26">
        <v>0</v>
      </c>
    </row>
    <row r="194" spans="1:8" ht="14.25">
      <c r="A194" s="9"/>
      <c r="B194" s="3"/>
      <c r="C194" s="3"/>
      <c r="D194" s="4" t="s">
        <v>82</v>
      </c>
      <c r="E194" s="6">
        <f>E5+E8+E12+E23+E29+E38+E51+E66+E69+E72+E80+E87+E120+E123+E143+E153</f>
        <v>59080893</v>
      </c>
      <c r="F194" s="6">
        <f>F5+F8+F12+F23+F29+F38+F51+F66+F69+F72+F80+F87+F120+F123+F143+F153+F187+F190</f>
        <v>63989808</v>
      </c>
      <c r="G194" s="6">
        <f>G5+G8+G12+G23+G29+G38+G51+G66+G69+G72+G80+G87+G120+G123+G143+G153+G187+G190</f>
        <v>29400966.35</v>
      </c>
      <c r="H194" s="26">
        <f t="shared" si="5"/>
        <v>45.94632687442976</v>
      </c>
    </row>
    <row r="195" spans="1:8" ht="15">
      <c r="A195" s="8"/>
      <c r="B195" s="1"/>
      <c r="C195" s="1" t="s">
        <v>100</v>
      </c>
      <c r="D195" s="2" t="s">
        <v>38</v>
      </c>
      <c r="E195" s="7">
        <f aca="true" t="shared" si="6" ref="E195:G196">E78</f>
        <v>6683173</v>
      </c>
      <c r="F195" s="7">
        <f t="shared" si="6"/>
        <v>6683173</v>
      </c>
      <c r="G195" s="7">
        <f t="shared" si="6"/>
        <v>2694877</v>
      </c>
      <c r="H195" s="26">
        <f t="shared" si="5"/>
        <v>40.32331648455008</v>
      </c>
    </row>
    <row r="196" spans="1:8" ht="15">
      <c r="A196" s="8"/>
      <c r="B196" s="1"/>
      <c r="C196" s="1" t="s">
        <v>101</v>
      </c>
      <c r="D196" s="2" t="s">
        <v>39</v>
      </c>
      <c r="E196" s="7">
        <f t="shared" si="6"/>
        <v>100000</v>
      </c>
      <c r="F196" s="7">
        <f t="shared" si="6"/>
        <v>100000</v>
      </c>
      <c r="G196" s="7">
        <f t="shared" si="6"/>
        <v>47436</v>
      </c>
      <c r="H196" s="26">
        <f aca="true" t="shared" si="7" ref="H196:H230">(G196/F196)*100</f>
        <v>47.436</v>
      </c>
    </row>
    <row r="197" spans="1:8" ht="15">
      <c r="A197" s="8"/>
      <c r="B197" s="1"/>
      <c r="C197" s="1" t="s">
        <v>92</v>
      </c>
      <c r="D197" s="2" t="s">
        <v>36</v>
      </c>
      <c r="E197" s="7">
        <f>E74</f>
        <v>1300000</v>
      </c>
      <c r="F197" s="7">
        <f>F74</f>
        <v>1300000</v>
      </c>
      <c r="G197" s="7">
        <f>G74</f>
        <v>618961</v>
      </c>
      <c r="H197" s="26">
        <f t="shared" si="7"/>
        <v>47.61238461538462</v>
      </c>
    </row>
    <row r="198" spans="1:8" ht="30" customHeight="1">
      <c r="A198" s="8"/>
      <c r="B198" s="1"/>
      <c r="C198" s="1" t="s">
        <v>93</v>
      </c>
      <c r="D198" s="2" t="s">
        <v>83</v>
      </c>
      <c r="E198" s="7">
        <f>E31</f>
        <v>632</v>
      </c>
      <c r="F198" s="7">
        <f>F31</f>
        <v>2226</v>
      </c>
      <c r="G198" s="7">
        <f>G31</f>
        <v>2226</v>
      </c>
      <c r="H198" s="26">
        <f t="shared" si="7"/>
        <v>100</v>
      </c>
    </row>
    <row r="199" spans="1:8" ht="44.25" customHeight="1">
      <c r="A199" s="8"/>
      <c r="B199" s="1"/>
      <c r="C199" s="1" t="s">
        <v>117</v>
      </c>
      <c r="D199" s="2" t="s">
        <v>118</v>
      </c>
      <c r="E199" s="7">
        <f>E75</f>
        <v>170000</v>
      </c>
      <c r="F199" s="7">
        <f>F75</f>
        <v>170000</v>
      </c>
      <c r="G199" s="7">
        <f>G75</f>
        <v>137065</v>
      </c>
      <c r="H199" s="26">
        <f t="shared" si="7"/>
        <v>80.62647058823529</v>
      </c>
    </row>
    <row r="200" spans="1:8" ht="47.25" customHeight="1">
      <c r="A200" s="8"/>
      <c r="B200" s="1"/>
      <c r="C200" s="1" t="s">
        <v>94</v>
      </c>
      <c r="D200" s="2" t="s">
        <v>120</v>
      </c>
      <c r="E200" s="7">
        <f>E125</f>
        <v>0</v>
      </c>
      <c r="F200" s="7">
        <v>0</v>
      </c>
      <c r="G200" s="7">
        <v>0</v>
      </c>
      <c r="H200" s="26">
        <v>0</v>
      </c>
    </row>
    <row r="201" spans="1:8" ht="15">
      <c r="A201" s="8"/>
      <c r="B201" s="1"/>
      <c r="C201" s="1" t="s">
        <v>95</v>
      </c>
      <c r="D201" s="2" t="s">
        <v>11</v>
      </c>
      <c r="E201" s="7">
        <f>E46+E55+E102+E108</f>
        <v>2700</v>
      </c>
      <c r="F201" s="7">
        <f>F46+F55+F102+F108+F189</f>
        <v>644413</v>
      </c>
      <c r="G201" s="7">
        <f>G46+G55+G102+G108+G189+G182</f>
        <v>594182</v>
      </c>
      <c r="H201" s="26">
        <f t="shared" si="7"/>
        <v>92.2051541480386</v>
      </c>
    </row>
    <row r="202" spans="1:8" ht="61.5" customHeight="1">
      <c r="A202" s="8"/>
      <c r="B202" s="1"/>
      <c r="C202" s="1" t="s">
        <v>96</v>
      </c>
      <c r="D202" s="2" t="s">
        <v>76</v>
      </c>
      <c r="E202" s="7">
        <f>E32+E56+E92+E103+E109+E131+E160+E168+E175+E183</f>
        <v>196518</v>
      </c>
      <c r="F202" s="7">
        <f>F32+F56+F92+F103+F109+F131+F160+F168+F175+F183</f>
        <v>196518</v>
      </c>
      <c r="G202" s="7">
        <f>G32+G56+G92+G103+G109+G131+G160+G168+G175+G183</f>
        <v>106326</v>
      </c>
      <c r="H202" s="26">
        <f t="shared" si="7"/>
        <v>54.104967483894605</v>
      </c>
    </row>
    <row r="203" spans="1:8" ht="15">
      <c r="A203" s="8"/>
      <c r="B203" s="1"/>
      <c r="C203" s="1" t="s">
        <v>97</v>
      </c>
      <c r="D203" s="2" t="s">
        <v>55</v>
      </c>
      <c r="E203" s="7">
        <f>E57+E132+E155+E164+E169+E176+E184</f>
        <v>5256729</v>
      </c>
      <c r="F203" s="7">
        <f>F57+F132+F155+F164+F169+F176+F184</f>
        <v>5436929</v>
      </c>
      <c r="G203" s="7">
        <f>G57+G132+G155+G164+G169+G176+G184</f>
        <v>2999751</v>
      </c>
      <c r="H203" s="26">
        <f t="shared" si="7"/>
        <v>55.173628347914786</v>
      </c>
    </row>
    <row r="204" spans="1:8" ht="30">
      <c r="A204" s="8"/>
      <c r="B204" s="1"/>
      <c r="C204" s="1" t="s">
        <v>106</v>
      </c>
      <c r="D204" s="2" t="s">
        <v>119</v>
      </c>
      <c r="E204" s="7">
        <f>E33</f>
        <v>3539180</v>
      </c>
      <c r="F204" s="7">
        <f>F33</f>
        <v>3539180</v>
      </c>
      <c r="G204" s="7">
        <f>G33</f>
        <v>737198</v>
      </c>
      <c r="H204" s="26">
        <f t="shared" si="7"/>
        <v>20.829627201781204</v>
      </c>
    </row>
    <row r="205" spans="1:8" ht="15">
      <c r="A205" s="8"/>
      <c r="B205" s="1"/>
      <c r="C205" s="1" t="s">
        <v>98</v>
      </c>
      <c r="D205" s="2" t="s">
        <v>12</v>
      </c>
      <c r="E205" s="7">
        <f>E14+E34+E47+E58+E89+E93+E104+E110+E126+E133+E138+E147+E161+E170+E177+E185+E25+E115</f>
        <v>35030</v>
      </c>
      <c r="F205" s="7">
        <f>F14+F34+F47+F58+F89+F93+F104+F110+F126+F133+F138+F147+F161+F170+F177+F185+F25+F115</f>
        <v>63640</v>
      </c>
      <c r="G205" s="7">
        <f>G14+G34+G47+G58+G89+G93+G104+G110+G126+G133+G138+G147+G161+G170+G177+G185+G25+G115</f>
        <v>63431</v>
      </c>
      <c r="H205" s="26">
        <f t="shared" si="7"/>
        <v>99.671590194846</v>
      </c>
    </row>
    <row r="206" spans="1:8" ht="15">
      <c r="A206" s="8"/>
      <c r="B206" s="1"/>
      <c r="C206" s="1" t="s">
        <v>131</v>
      </c>
      <c r="D206" s="2" t="s">
        <v>136</v>
      </c>
      <c r="E206" s="7">
        <f>E76</f>
        <v>0</v>
      </c>
      <c r="F206" s="7"/>
      <c r="G206" s="7">
        <f>G76</f>
        <v>2537</v>
      </c>
      <c r="H206" s="26">
        <v>0</v>
      </c>
    </row>
    <row r="207" spans="1:8" ht="15">
      <c r="A207" s="8"/>
      <c r="B207" s="1"/>
      <c r="C207" s="1" t="s">
        <v>138</v>
      </c>
      <c r="D207" s="2" t="s">
        <v>146</v>
      </c>
      <c r="E207" s="7"/>
      <c r="F207" s="7">
        <f>F134</f>
        <v>580</v>
      </c>
      <c r="G207" s="7">
        <f>G134</f>
        <v>530</v>
      </c>
      <c r="H207" s="26">
        <f t="shared" si="7"/>
        <v>91.37931034482759</v>
      </c>
    </row>
    <row r="208" spans="1:8" ht="15">
      <c r="A208" s="8"/>
      <c r="B208" s="1"/>
      <c r="C208" s="1" t="s">
        <v>99</v>
      </c>
      <c r="D208" s="2" t="s">
        <v>66</v>
      </c>
      <c r="E208" s="7">
        <f>E15+E26+E35+E48+E59+E90+E94+E98+E105+E111+E127+E135+E139+E145+E148+E156+E162+E165+E171+E178+E180+E186</f>
        <v>21438</v>
      </c>
      <c r="F208" s="7">
        <f>F15+F26+F35+F48+F59+F90+F94+F98+F105+F111+F127+F135+F139+F145+F148+F156+F162+F165+F171+F178+F180+F186</f>
        <v>59435</v>
      </c>
      <c r="G208" s="7">
        <f>G15+G26+G35+G48+G59+G90+G94+G98+G105+G111+G127+G135+G139+G145+G148+G156+G162+G165+G171+G178+G180+G186</f>
        <v>59325.35</v>
      </c>
      <c r="H208" s="26">
        <f t="shared" si="7"/>
        <v>99.81551274501555</v>
      </c>
    </row>
    <row r="209" spans="1:8" ht="30">
      <c r="A209" s="8"/>
      <c r="B209" s="1"/>
      <c r="C209" s="1">
        <v>2007</v>
      </c>
      <c r="D209" s="2" t="s">
        <v>151</v>
      </c>
      <c r="E209" s="7">
        <f>E149+E116</f>
        <v>249655</v>
      </c>
      <c r="F209" s="7">
        <f>F149+F116</f>
        <v>273482</v>
      </c>
      <c r="G209" s="7">
        <f>G149+G116</f>
        <v>163227</v>
      </c>
      <c r="H209" s="26">
        <f t="shared" si="7"/>
        <v>59.684732450398926</v>
      </c>
    </row>
    <row r="210" spans="1:8" ht="30">
      <c r="A210" s="8"/>
      <c r="B210" s="1"/>
      <c r="C210" s="1">
        <v>2009</v>
      </c>
      <c r="D210" s="2" t="s">
        <v>151</v>
      </c>
      <c r="E210" s="7">
        <f>E117</f>
        <v>44056</v>
      </c>
      <c r="F210" s="7">
        <f>F117</f>
        <v>48261</v>
      </c>
      <c r="G210" s="7">
        <f>G117</f>
        <v>28804</v>
      </c>
      <c r="H210" s="26">
        <f t="shared" si="7"/>
        <v>59.68380265638922</v>
      </c>
    </row>
    <row r="211" spans="1:8" ht="47.25" customHeight="1">
      <c r="A211" s="8"/>
      <c r="B211" s="1"/>
      <c r="C211" s="1">
        <v>2110</v>
      </c>
      <c r="D211" s="2" t="s">
        <v>6</v>
      </c>
      <c r="E211" s="7">
        <f>E7+E36+E40+E42+E44+E49+E53+E71+E68+E122+E61</f>
        <v>5136482</v>
      </c>
      <c r="F211" s="7">
        <f>F7+F36+F40+F42+F44+F49+F53+F71+F68+F122+F61</f>
        <v>5286763</v>
      </c>
      <c r="G211" s="7">
        <f>G7+G36+G40+G42+G44+G49+G53+G71+G68+G122+G61</f>
        <v>2697710</v>
      </c>
      <c r="H211" s="26">
        <f t="shared" si="7"/>
        <v>51.02763259862415</v>
      </c>
    </row>
    <row r="212" spans="1:8" ht="30">
      <c r="A212" s="8"/>
      <c r="B212" s="1"/>
      <c r="C212" s="1">
        <v>2130</v>
      </c>
      <c r="D212" s="2" t="s">
        <v>89</v>
      </c>
      <c r="E212" s="7">
        <f>E16+E21+E136+E118+E128+E140</f>
        <v>5437532</v>
      </c>
      <c r="F212" s="7">
        <f>F16+F21+F136+F118+F128+F140</f>
        <v>6556733</v>
      </c>
      <c r="G212" s="7">
        <f>G16+G21+G136+G118+G128+G140</f>
        <v>2748975</v>
      </c>
      <c r="H212" s="26">
        <f t="shared" si="7"/>
        <v>41.92598661559042</v>
      </c>
    </row>
    <row r="213" spans="1:8" ht="75">
      <c r="A213" s="8"/>
      <c r="B213" s="1"/>
      <c r="C213" s="1">
        <v>2139</v>
      </c>
      <c r="D213" s="2" t="s">
        <v>124</v>
      </c>
      <c r="E213" s="7">
        <f>E28</f>
        <v>17133</v>
      </c>
      <c r="F213" s="7">
        <f>F28</f>
        <v>17133</v>
      </c>
      <c r="G213" s="7">
        <f>G28</f>
        <v>0</v>
      </c>
      <c r="H213" s="26">
        <f t="shared" si="7"/>
        <v>0</v>
      </c>
    </row>
    <row r="214" spans="1:8" ht="35.25" customHeight="1">
      <c r="A214" s="8"/>
      <c r="B214" s="1"/>
      <c r="C214" s="1">
        <v>2310</v>
      </c>
      <c r="D214" s="2" t="s">
        <v>84</v>
      </c>
      <c r="E214" s="7">
        <f>E63+E100+E113+E119+E157+E173+E95</f>
        <v>5052567</v>
      </c>
      <c r="F214" s="7">
        <f>F63+F100+F113+F119+F157+F173+F95</f>
        <v>4736158</v>
      </c>
      <c r="G214" s="7">
        <f>G63+G100+G113+G119+G157+G173+G95</f>
        <v>1917067</v>
      </c>
      <c r="H214" s="26">
        <f t="shared" si="7"/>
        <v>40.477260260320705</v>
      </c>
    </row>
    <row r="215" spans="1:8" ht="31.5" customHeight="1">
      <c r="A215" s="8"/>
      <c r="B215" s="1"/>
      <c r="C215" s="1">
        <v>2320</v>
      </c>
      <c r="D215" s="2" t="s">
        <v>85</v>
      </c>
      <c r="E215" s="7">
        <f>E129+E142+E150</f>
        <v>2075204</v>
      </c>
      <c r="F215" s="7">
        <f>F129+F142+F150</f>
        <v>2072857</v>
      </c>
      <c r="G215" s="7">
        <f>G129+G142+G150</f>
        <v>1124980</v>
      </c>
      <c r="H215" s="26">
        <f t="shared" si="7"/>
        <v>54.271954119362796</v>
      </c>
    </row>
    <row r="216" spans="1:8" ht="47.25" customHeight="1">
      <c r="A216" s="8"/>
      <c r="B216" s="1"/>
      <c r="C216" s="1">
        <v>2360</v>
      </c>
      <c r="D216" s="2" t="s">
        <v>86</v>
      </c>
      <c r="E216" s="7">
        <f>E37</f>
        <v>294600</v>
      </c>
      <c r="F216" s="7">
        <f>F37</f>
        <v>294600</v>
      </c>
      <c r="G216" s="7">
        <f>G37</f>
        <v>291933</v>
      </c>
      <c r="H216" s="26">
        <f>(G216/F216)*100</f>
        <v>99.09470468431772</v>
      </c>
    </row>
    <row r="217" spans="1:8" ht="31.5" customHeight="1">
      <c r="A217" s="8"/>
      <c r="B217" s="1"/>
      <c r="C217" s="1">
        <v>2440</v>
      </c>
      <c r="D217" s="2" t="s">
        <v>68</v>
      </c>
      <c r="E217" s="7">
        <f>E151</f>
        <v>594100</v>
      </c>
      <c r="F217" s="7">
        <f>F151+F10</f>
        <v>600100</v>
      </c>
      <c r="G217" s="7">
        <f>G151</f>
        <v>299000</v>
      </c>
      <c r="H217" s="26">
        <f>(G217/F217)*100</f>
        <v>49.82502916180637</v>
      </c>
    </row>
    <row r="218" spans="1:8" ht="45">
      <c r="A218" s="8"/>
      <c r="B218" s="1"/>
      <c r="C218" s="1">
        <v>2460</v>
      </c>
      <c r="D218" s="2" t="s">
        <v>88</v>
      </c>
      <c r="E218" s="7">
        <f>E11</f>
        <v>115789</v>
      </c>
      <c r="F218" s="7">
        <f>F11</f>
        <v>119625</v>
      </c>
      <c r="G218" s="7">
        <f>G11</f>
        <v>59812</v>
      </c>
      <c r="H218" s="26">
        <f>(G218/F218)*100</f>
        <v>49.99958202716823</v>
      </c>
    </row>
    <row r="219" spans="1:8" ht="30">
      <c r="A219" s="8"/>
      <c r="B219" s="1"/>
      <c r="C219" s="1">
        <v>2700</v>
      </c>
      <c r="D219" s="2" t="s">
        <v>115</v>
      </c>
      <c r="E219" s="7">
        <f>E106+E64</f>
        <v>0</v>
      </c>
      <c r="F219" s="7">
        <f>F106+F64+F166</f>
        <v>133743</v>
      </c>
      <c r="G219" s="7">
        <f>G106+G64</f>
        <v>82790</v>
      </c>
      <c r="H219" s="26">
        <f>(G219/F219)*100</f>
        <v>61.90230516737325</v>
      </c>
    </row>
    <row r="220" spans="1:8" ht="33" customHeight="1">
      <c r="A220" s="8"/>
      <c r="B220" s="1"/>
      <c r="C220" s="1">
        <v>2708</v>
      </c>
      <c r="D220" s="2" t="s">
        <v>16</v>
      </c>
      <c r="E220" s="7">
        <f>E27</f>
        <v>323795</v>
      </c>
      <c r="F220" s="7">
        <f>F27</f>
        <v>323795</v>
      </c>
      <c r="G220" s="7">
        <f>G27</f>
        <v>202139</v>
      </c>
      <c r="H220" s="26">
        <f>(G220/F220)*100</f>
        <v>62.428079494742036</v>
      </c>
    </row>
    <row r="221" spans="1:8" ht="33" customHeight="1">
      <c r="A221" s="8"/>
      <c r="B221" s="1"/>
      <c r="C221" s="1">
        <v>2710</v>
      </c>
      <c r="D221" s="2" t="s">
        <v>116</v>
      </c>
      <c r="E221" s="7">
        <f>E17</f>
        <v>2655209</v>
      </c>
      <c r="F221" s="7">
        <f>F17+F22</f>
        <v>872198</v>
      </c>
      <c r="G221" s="7">
        <f>G17</f>
        <v>0</v>
      </c>
      <c r="H221" s="26">
        <f t="shared" si="7"/>
        <v>0</v>
      </c>
    </row>
    <row r="222" spans="1:8" ht="15">
      <c r="A222" s="8"/>
      <c r="B222" s="1"/>
      <c r="C222" s="1">
        <v>2920</v>
      </c>
      <c r="D222" s="2" t="s">
        <v>42</v>
      </c>
      <c r="E222" s="7">
        <f>E82+E84+E86</f>
        <v>19714371</v>
      </c>
      <c r="F222" s="7">
        <f>F82+F84+F86</f>
        <v>19914224</v>
      </c>
      <c r="G222" s="7">
        <f>G82+G84+G86</f>
        <v>11720684</v>
      </c>
      <c r="H222" s="26">
        <f t="shared" si="7"/>
        <v>58.85584093058308</v>
      </c>
    </row>
    <row r="223" spans="1:8" ht="45">
      <c r="A223" s="8"/>
      <c r="B223" s="1"/>
      <c r="C223" s="1">
        <v>6290</v>
      </c>
      <c r="D223" s="2" t="s">
        <v>129</v>
      </c>
      <c r="E223" s="7">
        <v>0</v>
      </c>
      <c r="F223" s="7">
        <f>F192</f>
        <v>200000</v>
      </c>
      <c r="G223" s="7">
        <f>G192</f>
        <v>0</v>
      </c>
      <c r="H223" s="27">
        <v>0</v>
      </c>
    </row>
    <row r="224" spans="1:8" ht="50.25" customHeight="1">
      <c r="A224" s="8"/>
      <c r="B224" s="1"/>
      <c r="C224" s="1">
        <v>6300</v>
      </c>
      <c r="D224" s="2" t="s">
        <v>140</v>
      </c>
      <c r="E224" s="5">
        <v>0</v>
      </c>
      <c r="F224" s="5">
        <f>F18</f>
        <v>2120000</v>
      </c>
      <c r="G224" s="5">
        <f>G18</f>
        <v>0</v>
      </c>
      <c r="H224" s="29">
        <v>0</v>
      </c>
    </row>
    <row r="225" spans="1:8" ht="36" customHeight="1">
      <c r="A225" s="8"/>
      <c r="B225" s="1"/>
      <c r="C225" s="1">
        <v>6430</v>
      </c>
      <c r="D225" s="2" t="s">
        <v>127</v>
      </c>
      <c r="E225" s="5">
        <v>0</v>
      </c>
      <c r="F225" s="5">
        <f>F19</f>
        <v>2119870</v>
      </c>
      <c r="G225" s="5">
        <f>G19</f>
        <v>0</v>
      </c>
      <c r="H225" s="29">
        <v>0</v>
      </c>
    </row>
    <row r="226" spans="1:8" ht="63.75" customHeight="1">
      <c r="A226" s="8"/>
      <c r="B226" s="1"/>
      <c r="C226" s="1">
        <v>6620</v>
      </c>
      <c r="D226" s="2" t="s">
        <v>142</v>
      </c>
      <c r="E226" s="5">
        <v>0</v>
      </c>
      <c r="F226" s="5">
        <f>F152</f>
        <v>36672</v>
      </c>
      <c r="G226" s="5">
        <f>G152</f>
        <v>0</v>
      </c>
      <c r="H226" s="29">
        <v>0</v>
      </c>
    </row>
    <row r="227" spans="1:8" ht="45" customHeight="1" thickBot="1">
      <c r="A227" s="19"/>
      <c r="B227" s="20"/>
      <c r="C227" s="20">
        <v>6610</v>
      </c>
      <c r="D227" s="36" t="s">
        <v>114</v>
      </c>
      <c r="E227" s="37">
        <f>E158+E96</f>
        <v>65000</v>
      </c>
      <c r="F227" s="37">
        <f>F96</f>
        <v>67500</v>
      </c>
      <c r="G227" s="37">
        <f>G158</f>
        <v>0</v>
      </c>
      <c r="H227" s="30">
        <v>0</v>
      </c>
    </row>
    <row r="228" spans="1:8" ht="15.75" thickBot="1">
      <c r="A228" s="34"/>
      <c r="B228" s="35"/>
      <c r="C228" s="35"/>
      <c r="D228" s="38" t="s">
        <v>87</v>
      </c>
      <c r="E228" s="39">
        <f>SUM(E195:E227)</f>
        <v>59080893</v>
      </c>
      <c r="F228" s="39">
        <f>SUM(F195:F227)</f>
        <v>63989808</v>
      </c>
      <c r="G228" s="39">
        <f>SUM(G195:G227)</f>
        <v>29400966.35</v>
      </c>
      <c r="H228" s="40">
        <f t="shared" si="7"/>
        <v>45.94632687442976</v>
      </c>
    </row>
    <row r="229" spans="1:8" ht="15" thickBot="1">
      <c r="A229" s="42" t="s">
        <v>150</v>
      </c>
      <c r="B229" s="43"/>
      <c r="C229" s="43"/>
      <c r="D229" s="44"/>
      <c r="E229" s="32">
        <f>E195+E196+E197+E198+E199+E201+E202+E203+E205+E209+E210+E211+E212+E213+E214+E215+E216+E217+E218+E219+E220+E221+E222+E208</f>
        <v>55476713</v>
      </c>
      <c r="F229" s="32">
        <f>F195+F196+F197+F198+F199+F201+F202+F203+F205+F209+F210+F211+F212+F213+F214+F215+F216+F217+F218+F219+F220+F221+F222+F208+F207</f>
        <v>55906586</v>
      </c>
      <c r="G229" s="32">
        <f>G195+G196+G197+G198+G199+G201+G202+G203+G205+G209+G210+G211+G212+G213+G214+G215+G216+G217+G218+G219+G220+G221+G222+G208+G207+G206</f>
        <v>28663768.35</v>
      </c>
      <c r="H229" s="31">
        <f t="shared" si="7"/>
        <v>51.270825855830296</v>
      </c>
    </row>
    <row r="230" spans="1:8" ht="15" thickBot="1">
      <c r="A230" s="45" t="s">
        <v>149</v>
      </c>
      <c r="B230" s="46"/>
      <c r="C230" s="46"/>
      <c r="D230" s="47"/>
      <c r="E230" s="33">
        <f>E204+E227</f>
        <v>3604180</v>
      </c>
      <c r="F230" s="33">
        <f>F204+F227+F223+F224+F225+F226+G238</f>
        <v>8083222</v>
      </c>
      <c r="G230" s="33">
        <f>G204+G227+G223+G224+G225+G226+H238</f>
        <v>737198</v>
      </c>
      <c r="H230" s="31">
        <f t="shared" si="7"/>
        <v>9.120100870667661</v>
      </c>
    </row>
    <row r="231" spans="5:7" ht="12.75">
      <c r="E231" s="23"/>
      <c r="F231" s="23"/>
      <c r="G231" s="23"/>
    </row>
    <row r="233" spans="6:7" ht="12.75">
      <c r="F233" s="16"/>
      <c r="G233" s="16"/>
    </row>
  </sheetData>
  <sheetProtection/>
  <mergeCells count="4">
    <mergeCell ref="A1:H1"/>
    <mergeCell ref="A2:H2"/>
    <mergeCell ref="A229:D229"/>
    <mergeCell ref="A230:D230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2010-08-09T12:39:32Z</cp:lastPrinted>
  <dcterms:created xsi:type="dcterms:W3CDTF">2005-11-08T07:22:52Z</dcterms:created>
  <dcterms:modified xsi:type="dcterms:W3CDTF">2010-08-16T09:40:28Z</dcterms:modified>
  <cp:category/>
  <cp:version/>
  <cp:contentType/>
  <cp:contentStatus/>
</cp:coreProperties>
</file>