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445" activeTab="0"/>
  </bookViews>
  <sheets>
    <sheet name="Arkusz2" sheetId="1" r:id="rId1"/>
    <sheet name="Arkusz4" sheetId="2" r:id="rId2"/>
  </sheets>
  <definedNames>
    <definedName name="_xlnm.Print_Area" localSheetId="0">'Arkusz2'!$A$1:$F$60</definedName>
  </definedNames>
  <calcPr fullCalcOnLoad="1"/>
</workbook>
</file>

<file path=xl/sharedStrings.xml><?xml version="1.0" encoding="utf-8"?>
<sst xmlns="http://schemas.openxmlformats.org/spreadsheetml/2006/main" count="135" uniqueCount="71">
  <si>
    <t>km</t>
  </si>
  <si>
    <t>m2</t>
  </si>
  <si>
    <t>Roboty przygotowawcze</t>
  </si>
  <si>
    <t>Razem:</t>
  </si>
  <si>
    <t>Likwidacja spękań poprzecznych na całej długości odcinka drogi</t>
  </si>
  <si>
    <t>Skropienie nawierzchni drogowych emulsją asfaltową w ilości 0.5 kg/m2</t>
  </si>
  <si>
    <t>Wzmacnianie nośności sposobem ręcznym /geosiatka/</t>
  </si>
  <si>
    <t>Nawierzchnie z mieszanek mineralno-asfaltowych standard I,warstwa ochronna,grubość warstwy po zagęszczeniu 4 cm.Transport mieszanki samochodem samowyład.5-10 t</t>
  </si>
  <si>
    <t>Roboty nawierzchniowe</t>
  </si>
  <si>
    <t>Mechaniczne oczyszczenie nawierzchni drogowych ulepszonych z bitumu</t>
  </si>
  <si>
    <t>Skropienie nawierzchni drogowych emulsją asfaltową w ilości 0.7 kg/m2</t>
  </si>
  <si>
    <t>Pobocza</t>
  </si>
  <si>
    <t>Lp.</t>
  </si>
  <si>
    <t>Opis pozycji kosztorysowych</t>
  </si>
  <si>
    <t>Ilość</t>
  </si>
  <si>
    <t>J.m.</t>
  </si>
  <si>
    <t>Cena jedn.</t>
  </si>
  <si>
    <t>Razem kosztorys netto:</t>
  </si>
  <si>
    <t>Vat:</t>
  </si>
  <si>
    <t>Razem kosztorys brutto:</t>
  </si>
  <si>
    <t>Frezowanie nawierzchni asfalt.na zimno na głęb.4 cm,przy użyciu frezarki WIRTGEN W1000C z odwiezieniem kory asfalt.na place składowe,samochodem samowył.10-15t. Charakterystyka Robót: 1.Zabezpieczenie miejsca pracy - oznakowanie.2.Frezowanie mechaniczne nawierzchni.3.Załadowanie kory asfaltowej na środki transportowe.4.Odwiezienie kory asfaltowej na odległość do 20 km na place składowe.5.Przenoszenie znaków zabezpieczających w miarę postępu robót.</t>
  </si>
  <si>
    <t>Frezowanie / w rejonie skrzyżowań/ nawierzchni asfalt.na zimno na głęb.4 cm,przy użyciu frezarki WIRTGEN W1000C z odwiezieniem kory asfalt.na place składowe,samochodem samowył.10-15t. Charakterystyka Robót: 1.Zabezpieczenie miejsca pracy - oznakowanie.2.Frezowanie mechaniczne nawierzchni.3.Załadowanie kory asfaltowej na środki transportowe.4.Odwiezienie kory asfaltowej na odległość do 20 km na place składowe.5.Przenoszenie znaków zabezpieczających w miarę postępu robót.</t>
  </si>
  <si>
    <t>Wartość zł</t>
  </si>
  <si>
    <t>t</t>
  </si>
  <si>
    <t>Nawierzchnie z mieszanek mineralno-asfaltowych standard I,warstwa ścieralna,grub.warstwy po zagęszczeniu  od 75 do 125 kg/m2. Transportmieszanki samochodem samowyład.5-10 t</t>
  </si>
  <si>
    <t>Ścinka poboczy oraz uzupełnienie poboczy niesortem ,grubość warstwy po uwałowaniu  śr. 10 cm</t>
  </si>
  <si>
    <t>Powierzchniowe utrwalanie poboczy asfaltem i grysem kamiennym o wym. 2-5 mm w ilości 8 dm3/m2</t>
  </si>
  <si>
    <t>KOSZTORYS INWESTORSKI</t>
  </si>
  <si>
    <t>Remont odcinka drogi powiatowej nr 2741D</t>
  </si>
  <si>
    <t xml:space="preserve"> Jelenia Góra-Karpacz - zakończenie zadania</t>
  </si>
  <si>
    <t xml:space="preserve">Wyznaczenie trasy drogi przy liniowych robotach ziemnych </t>
  </si>
  <si>
    <t>m</t>
  </si>
  <si>
    <t>ha</t>
  </si>
  <si>
    <t>m3</t>
  </si>
  <si>
    <t>szt</t>
  </si>
  <si>
    <t>Likwidacja spękań poprzecznych na całej długości drogi</t>
  </si>
  <si>
    <t>Dolna warstwa podbudowy z kruszywa łamanego,grubość warstwy po zagęszczeniu 20 cm</t>
  </si>
  <si>
    <t>Skropienie nawierzchni drogowych wraz z poszerzeniami i zjazdami emulsją asfaltową w ilości 0.3 kg/m2</t>
  </si>
  <si>
    <t>Roboty ziemne wykonywane koparkami przedsiębier.0,40 m3 w ziemi zmagazynowanej w hałdach/ namuł/ z transp.samochodami samowyład.do 5 t na odl.do 1 km.Grunt kat.I-III</t>
  </si>
  <si>
    <t xml:space="preserve">Nakłady uzup.do tablic za każdy rozpoczęty 1km odl.transportu ponad 1km samochodami samowył.5-10t,przy przewozie po drogach o nawierzch.utwardzonej.Grunt I-IV /wywóz na odl. 10km </t>
  </si>
  <si>
    <t>Wartość</t>
  </si>
  <si>
    <t>Naprawa uszkodzonych podpór lub ustrojów niosących, naprawa konstrukcji żelbetowej skrzydełek przyczółków</t>
  </si>
  <si>
    <t>Czyszczenie ręczne lub strumieniowo-ścienne poręczy do II stopnia czystości</t>
  </si>
  <si>
    <t>Ręczne malowanie pędzlem poręczy farbą ftalową do gruntowania przeciwrdzewną - dwukrotnie</t>
  </si>
  <si>
    <t>Ręczne malowanie pędzlem poręczy farbą poliwinylową nawierzchniową - dwukrotnie</t>
  </si>
  <si>
    <t>Czyszczenie rowów z wyprofilowaniem dna i skarp z dopasowaniem dna rowu do ścieków i przepustów, z odwozem nadmiaru gruntu na odl. do 5km</t>
  </si>
  <si>
    <t>Mechaniczne karczowanie zagajników gęstych powyżej 60% powierzchni /rowy i skarpy/ z odwozem gałęzi i karpiny na odl. do 5km</t>
  </si>
  <si>
    <t>Koryta o głębokości 30 cm,wykonywane na  zjazdach,w gruntach kategorii II-IV</t>
  </si>
  <si>
    <t>Przepusty rurowe pod zjazdami,ławy fundamentowe żwirowe, zasypka</t>
  </si>
  <si>
    <t>Mechaniczne rozebranie  przepustów pod zjazdami o długości 20 m, z wywozem materiału z rozbiórki na odl. do 5km</t>
  </si>
  <si>
    <t>Przepusty rurowe PCV pod zjazdami,rury PCV o średnicy 60 cm</t>
  </si>
  <si>
    <t>Remont obiektów mostowych i skarp</t>
  </si>
  <si>
    <t xml:space="preserve">Remont i odbudowa przepustów </t>
  </si>
  <si>
    <t>Uzupełnienie ubytków nawierzchni betonowych chodnikowów betonem klasy C25/30 i wyższym</t>
  </si>
  <si>
    <t>Demontaż barier drogowych żelbetowych,zakopiańskich z odwozem gruzu na odl. do 5km</t>
  </si>
  <si>
    <t>Czyszczenie przepustów o średnicy do 1,20 m, grubość namułu w cm do 50% jego średnicy</t>
  </si>
  <si>
    <t>Uzupełnienie brakujących lub uszkodzonych elementów poręczy mostowych na odcinkach prostych przy użyciu zestawu spawalniczego</t>
  </si>
  <si>
    <t>Bariery ochronne stalowe jednostronne, SP-06</t>
  </si>
  <si>
    <t>Zakończenia barier ochronnych stalowych jednostronnych, SP-06</t>
  </si>
  <si>
    <t>Podbudowy z mieszanek mineralno-asfaltowych,standard II,grubość warstwy po zagęszczeniu 4 cm,(zjazdy)</t>
  </si>
  <si>
    <t>Nawierzchnie jezdni wraz ze skrzyżowaniami, zatokami i zjazdami z mieszanek mineralno-asfaltowych SMA, warstwa ścieralna,grub.warstwy po zagęszczeniu 4 cm. (należy uwzględnić roboty pomiarowe).</t>
  </si>
  <si>
    <t>Ścianki czołowe kamienne z obudową wlotów dla przepustów rurowych o średnicy 60 cm</t>
  </si>
  <si>
    <t>Mechaniczne koszenie poboczy, śr. szer. poboczy 120cm</t>
  </si>
  <si>
    <t>Wyprofilowanie poboczy niesortem kamiennym 0/31,5 zagęszczanym mechanicznie szerokości śr. 0.60 o grubości 4cm (lub frezowiną)</t>
  </si>
  <si>
    <t>Powierzchniowe utrwalanie poboczy drogowych emulsją asfaltową i grysami kamiennymi w ilości 8,0 dm3/m2 o wym.5-8 mm</t>
  </si>
  <si>
    <t>Remont drogi powiatowej nr 2741D</t>
  </si>
  <si>
    <t xml:space="preserve"> na odcinku km 0+000 do 6+380 - kontynuacja zadania</t>
  </si>
  <si>
    <t>KOSZTORYS OFERTOWY</t>
  </si>
  <si>
    <t>Załącznik nr 8 do SIWZ</t>
  </si>
  <si>
    <t>Odtworzenie pasów drogowych na jezdni /grubowarstwowe - masa chemoutwardzalna/</t>
  </si>
  <si>
    <t>Nawierzchnie z mieszanek mineralno-asfaltowych standard I, grubość warstwy po zagęszczeniu 4 cm. (zjazdy)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</si>
</sst>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5" fillId="0" borderId="22" xfId="0" applyFont="1" applyBorder="1" applyAlignment="1">
      <alignment horizontal="center" vertical="top" wrapText="1"/>
    </xf>
    <xf numFmtId="0" fontId="46" fillId="0" borderId="22" xfId="0" applyFont="1" applyBorder="1" applyAlignment="1">
      <alignment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19" xfId="0" applyFont="1" applyBorder="1" applyAlignment="1">
      <alignment vertical="top" wrapText="1"/>
    </xf>
    <xf numFmtId="0" fontId="47" fillId="0" borderId="24" xfId="0" applyFont="1" applyBorder="1" applyAlignment="1">
      <alignment horizontal="right" vertical="top" wrapText="1"/>
    </xf>
    <xf numFmtId="0" fontId="47" fillId="0" borderId="25" xfId="0" applyFont="1" applyBorder="1" applyAlignment="1">
      <alignment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5" xfId="0" applyFont="1" applyBorder="1" applyAlignment="1">
      <alignment vertical="top" wrapText="1"/>
    </xf>
    <xf numFmtId="0" fontId="45" fillId="0" borderId="25" xfId="0" applyFont="1" applyBorder="1" applyAlignment="1">
      <alignment horizontal="right" vertical="top" wrapText="1"/>
    </xf>
    <xf numFmtId="0" fontId="45" fillId="0" borderId="26" xfId="0" applyFont="1" applyBorder="1" applyAlignment="1">
      <alignment horizontal="right" vertical="top" wrapText="1"/>
    </xf>
    <xf numFmtId="0" fontId="45" fillId="0" borderId="27" xfId="0" applyFont="1" applyBorder="1" applyAlignment="1">
      <alignment vertical="top" wrapText="1"/>
    </xf>
    <xf numFmtId="0" fontId="46" fillId="0" borderId="23" xfId="0" applyFont="1" applyBorder="1" applyAlignment="1">
      <alignment vertical="top" wrapText="1"/>
    </xf>
    <xf numFmtId="0" fontId="45" fillId="0" borderId="20" xfId="0" applyFont="1" applyBorder="1" applyAlignment="1">
      <alignment vertical="top" wrapText="1"/>
    </xf>
    <xf numFmtId="0" fontId="46" fillId="0" borderId="28" xfId="0" applyFont="1" applyBorder="1" applyAlignment="1">
      <alignment vertical="top" wrapText="1"/>
    </xf>
    <xf numFmtId="0" fontId="45" fillId="0" borderId="28" xfId="0" applyFont="1" applyBorder="1" applyAlignment="1">
      <alignment horizontal="center" vertical="top" wrapText="1"/>
    </xf>
    <xf numFmtId="0" fontId="48" fillId="0" borderId="29" xfId="0" applyFont="1" applyBorder="1" applyAlignment="1">
      <alignment vertical="top" wrapText="1"/>
    </xf>
    <xf numFmtId="0" fontId="49" fillId="0" borderId="30" xfId="0" applyFont="1" applyBorder="1" applyAlignment="1">
      <alignment horizontal="right" vertical="top" wrapText="1"/>
    </xf>
    <xf numFmtId="0" fontId="48" fillId="0" borderId="30" xfId="0" applyFont="1" applyBorder="1" applyAlignment="1">
      <alignment horizontal="center" vertical="top" wrapText="1"/>
    </xf>
    <xf numFmtId="0" fontId="48" fillId="0" borderId="31" xfId="0" applyFont="1" applyBorder="1" applyAlignment="1">
      <alignment vertical="top" wrapText="1"/>
    </xf>
    <xf numFmtId="0" fontId="49" fillId="0" borderId="32" xfId="0" applyFont="1" applyBorder="1" applyAlignment="1">
      <alignment horizontal="right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right" vertical="top" wrapText="1"/>
    </xf>
    <xf numFmtId="4" fontId="45" fillId="0" borderId="23" xfId="42" applyNumberFormat="1" applyFont="1" applyBorder="1" applyAlignment="1">
      <alignment horizontal="right" vertical="top" wrapText="1"/>
    </xf>
    <xf numFmtId="4" fontId="45" fillId="0" borderId="22" xfId="0" applyNumberFormat="1" applyFont="1" applyBorder="1" applyAlignment="1">
      <alignment horizontal="right" vertical="top" wrapText="1"/>
    </xf>
    <xf numFmtId="4" fontId="45" fillId="0" borderId="28" xfId="0" applyNumberFormat="1" applyFont="1" applyBorder="1" applyAlignment="1">
      <alignment horizontal="right" vertical="top" wrapText="1"/>
    </xf>
    <xf numFmtId="4" fontId="48" fillId="0" borderId="30" xfId="0" applyNumberFormat="1" applyFont="1" applyBorder="1" applyAlignment="1">
      <alignment horizontal="right" vertical="top" wrapText="1"/>
    </xf>
    <xf numFmtId="4" fontId="45" fillId="0" borderId="25" xfId="0" applyNumberFormat="1" applyFont="1" applyBorder="1" applyAlignment="1">
      <alignment horizontal="right" vertical="top" wrapText="1"/>
    </xf>
    <xf numFmtId="4" fontId="45" fillId="0" borderId="23" xfId="0" applyNumberFormat="1" applyFont="1" applyBorder="1" applyAlignment="1">
      <alignment horizontal="right" vertical="top" wrapText="1"/>
    </xf>
    <xf numFmtId="4" fontId="48" fillId="0" borderId="32" xfId="0" applyNumberFormat="1" applyFont="1" applyBorder="1" applyAlignment="1">
      <alignment horizontal="right" vertical="top" wrapText="1"/>
    </xf>
    <xf numFmtId="4" fontId="45" fillId="0" borderId="33" xfId="0" applyNumberFormat="1" applyFont="1" applyBorder="1" applyAlignment="1">
      <alignment horizontal="right" vertical="top" wrapText="1"/>
    </xf>
    <xf numFmtId="4" fontId="45" fillId="0" borderId="34" xfId="0" applyNumberFormat="1" applyFont="1" applyBorder="1" applyAlignment="1">
      <alignment horizontal="right" vertical="top" wrapText="1"/>
    </xf>
    <xf numFmtId="4" fontId="45" fillId="0" borderId="35" xfId="0" applyNumberFormat="1" applyFont="1" applyBorder="1" applyAlignment="1">
      <alignment horizontal="right" vertical="top" wrapText="1"/>
    </xf>
    <xf numFmtId="4" fontId="45" fillId="0" borderId="26" xfId="0" applyNumberFormat="1" applyFont="1" applyBorder="1" applyAlignment="1">
      <alignment horizontal="right" vertical="top" wrapText="1"/>
    </xf>
    <xf numFmtId="4" fontId="50" fillId="0" borderId="36" xfId="0" applyNumberFormat="1" applyFont="1" applyBorder="1" applyAlignment="1">
      <alignment/>
    </xf>
    <xf numFmtId="4" fontId="50" fillId="0" borderId="37" xfId="0" applyNumberFormat="1" applyFont="1" applyBorder="1" applyAlignment="1">
      <alignment/>
    </xf>
    <xf numFmtId="4" fontId="50" fillId="0" borderId="38" xfId="0" applyNumberFormat="1" applyFont="1" applyBorder="1" applyAlignment="1">
      <alignment/>
    </xf>
    <xf numFmtId="4" fontId="49" fillId="0" borderId="39" xfId="0" applyNumberFormat="1" applyFont="1" applyBorder="1" applyAlignment="1">
      <alignment horizontal="right" vertical="top" wrapText="1"/>
    </xf>
    <xf numFmtId="4" fontId="49" fillId="0" borderId="4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5" fillId="0" borderId="22" xfId="0" applyFont="1" applyBorder="1" applyAlignment="1">
      <alignment horizontal="right" vertical="top" wrapText="1"/>
    </xf>
    <xf numFmtId="0" fontId="48" fillId="0" borderId="22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right" vertical="top" wrapText="1"/>
    </xf>
    <xf numFmtId="0" fontId="48" fillId="0" borderId="22" xfId="0" applyFont="1" applyBorder="1" applyAlignment="1">
      <alignment horizontal="right" vertical="top" wrapText="1"/>
    </xf>
    <xf numFmtId="0" fontId="46" fillId="0" borderId="22" xfId="0" applyFont="1" applyBorder="1" applyAlignment="1">
      <alignment wrapText="1"/>
    </xf>
    <xf numFmtId="2" fontId="45" fillId="0" borderId="22" xfId="0" applyNumberFormat="1" applyFont="1" applyBorder="1" applyAlignment="1">
      <alignment horizontal="right" vertical="top" wrapText="1"/>
    </xf>
    <xf numFmtId="0" fontId="45" fillId="0" borderId="41" xfId="0" applyFont="1" applyBorder="1" applyAlignment="1">
      <alignment horizontal="center" vertical="top" wrapText="1"/>
    </xf>
    <xf numFmtId="2" fontId="45" fillId="0" borderId="42" xfId="0" applyNumberFormat="1" applyFont="1" applyBorder="1" applyAlignment="1">
      <alignment horizontal="right" vertical="top" wrapText="1"/>
    </xf>
    <xf numFmtId="0" fontId="46" fillId="0" borderId="42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27" xfId="0" applyFont="1" applyBorder="1" applyAlignment="1">
      <alignment horizontal="right" vertical="top" wrapText="1"/>
    </xf>
    <xf numFmtId="0" fontId="47" fillId="0" borderId="23" xfId="0" applyFont="1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2" fontId="45" fillId="0" borderId="34" xfId="0" applyNumberFormat="1" applyFont="1" applyBorder="1" applyAlignment="1">
      <alignment horizontal="right" vertical="top" wrapText="1"/>
    </xf>
    <xf numFmtId="0" fontId="48" fillId="0" borderId="19" xfId="0" applyFont="1" applyBorder="1" applyAlignment="1">
      <alignment horizontal="center" vertical="top" wrapText="1"/>
    </xf>
    <xf numFmtId="2" fontId="45" fillId="0" borderId="43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wrapText="1"/>
    </xf>
    <xf numFmtId="0" fontId="48" fillId="0" borderId="20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right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right" vertical="top" wrapText="1"/>
    </xf>
    <xf numFmtId="2" fontId="49" fillId="0" borderId="35" xfId="0" applyNumberFormat="1" applyFont="1" applyBorder="1" applyAlignment="1">
      <alignment horizontal="right" vertical="top" wrapText="1"/>
    </xf>
    <xf numFmtId="0" fontId="48" fillId="0" borderId="27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right" vertical="top" wrapText="1"/>
    </xf>
    <xf numFmtId="0" fontId="48" fillId="0" borderId="23" xfId="0" applyFont="1" applyBorder="1" applyAlignment="1">
      <alignment horizontal="right" vertical="top" wrapText="1"/>
    </xf>
    <xf numFmtId="0" fontId="48" fillId="0" borderId="23" xfId="0" applyFont="1" applyBorder="1" applyAlignment="1">
      <alignment horizontal="center" vertical="top" wrapText="1"/>
    </xf>
    <xf numFmtId="2" fontId="49" fillId="0" borderId="33" xfId="0" applyNumberFormat="1" applyFont="1" applyBorder="1" applyAlignment="1">
      <alignment horizontal="right" vertical="top" wrapText="1"/>
    </xf>
    <xf numFmtId="2" fontId="49" fillId="0" borderId="34" xfId="0" applyNumberFormat="1" applyFont="1" applyBorder="1" applyAlignment="1">
      <alignment horizontal="right" vertical="top" wrapText="1"/>
    </xf>
    <xf numFmtId="0" fontId="47" fillId="0" borderId="21" xfId="0" applyFont="1" applyBorder="1" applyAlignment="1">
      <alignment horizontal="right" vertical="top" wrapText="1"/>
    </xf>
    <xf numFmtId="0" fontId="47" fillId="0" borderId="42" xfId="0" applyFont="1" applyBorder="1" applyAlignment="1">
      <alignment vertical="top" wrapText="1"/>
    </xf>
    <xf numFmtId="0" fontId="45" fillId="0" borderId="42" xfId="0" applyFont="1" applyBorder="1" applyAlignment="1">
      <alignment horizontal="center" vertical="top" wrapText="1"/>
    </xf>
    <xf numFmtId="2" fontId="45" fillId="0" borderId="44" xfId="0" applyNumberFormat="1" applyFont="1" applyBorder="1" applyAlignment="1">
      <alignment horizontal="right" vertical="top" wrapText="1"/>
    </xf>
    <xf numFmtId="0" fontId="45" fillId="0" borderId="27" xfId="0" applyFont="1" applyBorder="1" applyAlignment="1">
      <alignment horizontal="center" vertical="top" wrapText="1"/>
    </xf>
    <xf numFmtId="2" fontId="45" fillId="0" borderId="23" xfId="0" applyNumberFormat="1" applyFont="1" applyBorder="1" applyAlignment="1">
      <alignment horizontal="right" vertical="top" wrapText="1"/>
    </xf>
    <xf numFmtId="2" fontId="45" fillId="0" borderId="33" xfId="0" applyNumberFormat="1" applyFont="1" applyBorder="1" applyAlignment="1">
      <alignment horizontal="right" vertical="top" wrapText="1"/>
    </xf>
    <xf numFmtId="2" fontId="48" fillId="0" borderId="28" xfId="0" applyNumberFormat="1" applyFont="1" applyBorder="1" applyAlignment="1">
      <alignment horizontal="right" vertical="top" wrapText="1"/>
    </xf>
    <xf numFmtId="2" fontId="47" fillId="0" borderId="35" xfId="0" applyNumberFormat="1" applyFont="1" applyBorder="1" applyAlignment="1">
      <alignment horizontal="right" vertical="top" wrapText="1"/>
    </xf>
    <xf numFmtId="2" fontId="45" fillId="0" borderId="25" xfId="0" applyNumberFormat="1" applyFont="1" applyBorder="1" applyAlignment="1">
      <alignment horizontal="right" vertical="top" wrapText="1"/>
    </xf>
    <xf numFmtId="2" fontId="48" fillId="0" borderId="32" xfId="0" applyNumberFormat="1" applyFont="1" applyBorder="1" applyAlignment="1">
      <alignment horizontal="right" vertical="top" wrapText="1"/>
    </xf>
    <xf numFmtId="0" fontId="47" fillId="0" borderId="27" xfId="0" applyFont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right"/>
    </xf>
    <xf numFmtId="0" fontId="51" fillId="0" borderId="4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0" fillId="0" borderId="42" xfId="0" applyFont="1" applyBorder="1" applyAlignment="1">
      <alignment horizontal="right"/>
    </xf>
    <xf numFmtId="0" fontId="50" fillId="0" borderId="47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0" fontId="50" fillId="0" borderId="41" xfId="0" applyFont="1" applyBorder="1" applyAlignment="1">
      <alignment horizontal="right"/>
    </xf>
    <xf numFmtId="0" fontId="50" fillId="0" borderId="28" xfId="0" applyFont="1" applyBorder="1" applyAlignment="1">
      <alignment horizontal="right"/>
    </xf>
    <xf numFmtId="0" fontId="50" fillId="0" borderId="48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2171700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</xdr:col>
      <xdr:colOff>2162175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2562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2162175</xdr:colOff>
      <xdr:row>2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52" customWidth="1"/>
    <col min="2" max="2" width="41.3984375" style="0" customWidth="1"/>
    <col min="3" max="3" width="9" style="0" customWidth="1"/>
    <col min="4" max="4" width="5.5" style="52" customWidth="1"/>
  </cols>
  <sheetData>
    <row r="1" ht="14.25">
      <c r="D1" s="95" t="s">
        <v>68</v>
      </c>
    </row>
    <row r="2" spans="1:4" ht="14.25">
      <c r="A2"/>
      <c r="D2"/>
    </row>
    <row r="3" spans="1:4" ht="15">
      <c r="A3"/>
      <c r="B3" s="94" t="s">
        <v>67</v>
      </c>
      <c r="D3"/>
    </row>
    <row r="4" spans="1:6" ht="3.75" customHeight="1" thickBot="1">
      <c r="A4" s="96"/>
      <c r="B4" s="96"/>
      <c r="C4" s="96"/>
      <c r="D4" s="96"/>
      <c r="E4" s="96"/>
      <c r="F4" s="96"/>
    </row>
    <row r="5" spans="1:6" ht="4.5" customHeight="1">
      <c r="A5" s="6"/>
      <c r="B5" s="7"/>
      <c r="C5" s="7"/>
      <c r="D5" s="7"/>
      <c r="E5" s="7"/>
      <c r="F5" s="8"/>
    </row>
    <row r="6" spans="1:6" ht="15.75">
      <c r="A6" s="97" t="s">
        <v>65</v>
      </c>
      <c r="B6" s="98"/>
      <c r="C6" s="98"/>
      <c r="D6" s="98"/>
      <c r="E6" s="98"/>
      <c r="F6" s="99"/>
    </row>
    <row r="7" spans="1:6" ht="15.75">
      <c r="A7" s="97" t="s">
        <v>66</v>
      </c>
      <c r="B7" s="98"/>
      <c r="C7" s="98"/>
      <c r="D7" s="98"/>
      <c r="E7" s="98"/>
      <c r="F7" s="99"/>
    </row>
    <row r="8" spans="1:6" ht="15" thickBot="1">
      <c r="A8" s="62"/>
      <c r="B8" s="10"/>
      <c r="C8" s="10"/>
      <c r="D8" s="63"/>
      <c r="E8" s="10"/>
      <c r="F8" s="3"/>
    </row>
    <row r="9" spans="1:6" ht="15" thickBot="1">
      <c r="A9" s="1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40</v>
      </c>
    </row>
    <row r="10" spans="1:6" ht="15" thickBot="1">
      <c r="A10" s="18">
        <v>1</v>
      </c>
      <c r="B10" s="19" t="s">
        <v>2</v>
      </c>
      <c r="C10" s="20"/>
      <c r="D10" s="20"/>
      <c r="E10" s="22"/>
      <c r="F10" s="23"/>
    </row>
    <row r="11" spans="1:6" ht="90.75" customHeight="1">
      <c r="A11" s="86">
        <v>1</v>
      </c>
      <c r="B11" s="25" t="s">
        <v>21</v>
      </c>
      <c r="C11" s="16">
        <v>400</v>
      </c>
      <c r="D11" s="16" t="s">
        <v>1</v>
      </c>
      <c r="E11" s="87"/>
      <c r="F11" s="88"/>
    </row>
    <row r="12" spans="1:6" ht="14.25">
      <c r="A12" s="66">
        <v>2</v>
      </c>
      <c r="B12" s="15" t="s">
        <v>62</v>
      </c>
      <c r="C12" s="14">
        <v>15312</v>
      </c>
      <c r="D12" s="14" t="s">
        <v>1</v>
      </c>
      <c r="E12" s="58"/>
      <c r="F12" s="67"/>
    </row>
    <row r="13" spans="1:6" ht="33.75">
      <c r="A13" s="66">
        <v>3</v>
      </c>
      <c r="B13" s="15" t="s">
        <v>45</v>
      </c>
      <c r="C13" s="14">
        <v>3400</v>
      </c>
      <c r="D13" s="14" t="s">
        <v>31</v>
      </c>
      <c r="E13" s="58"/>
      <c r="F13" s="67"/>
    </row>
    <row r="14" spans="1:6" ht="22.5">
      <c r="A14" s="66">
        <v>4</v>
      </c>
      <c r="B14" s="15" t="s">
        <v>54</v>
      </c>
      <c r="C14" s="14">
        <v>1400</v>
      </c>
      <c r="D14" s="14" t="s">
        <v>31</v>
      </c>
      <c r="E14" s="58"/>
      <c r="F14" s="67"/>
    </row>
    <row r="15" spans="1:6" ht="33.75">
      <c r="A15" s="66">
        <v>5</v>
      </c>
      <c r="B15" s="15" t="s">
        <v>46</v>
      </c>
      <c r="C15" s="14">
        <v>0.9</v>
      </c>
      <c r="D15" s="14" t="s">
        <v>32</v>
      </c>
      <c r="E15" s="58"/>
      <c r="F15" s="67"/>
    </row>
    <row r="16" spans="1:6" ht="15" thickBot="1">
      <c r="A16" s="71"/>
      <c r="B16" s="72" t="s">
        <v>3</v>
      </c>
      <c r="C16" s="73"/>
      <c r="D16" s="73"/>
      <c r="E16" s="89"/>
      <c r="F16" s="90">
        <f>SUM(F11:F15)</f>
        <v>0</v>
      </c>
    </row>
    <row r="17" spans="1:6" ht="14.25">
      <c r="A17" s="64">
        <v>2</v>
      </c>
      <c r="B17" s="65" t="s">
        <v>35</v>
      </c>
      <c r="C17" s="16"/>
      <c r="D17" s="16"/>
      <c r="E17" s="91"/>
      <c r="F17" s="88"/>
    </row>
    <row r="18" spans="1:6" ht="90">
      <c r="A18" s="66">
        <v>6</v>
      </c>
      <c r="B18" s="15" t="s">
        <v>20</v>
      </c>
      <c r="C18" s="14">
        <v>100</v>
      </c>
      <c r="D18" s="14" t="s">
        <v>1</v>
      </c>
      <c r="E18" s="37"/>
      <c r="F18" s="67"/>
    </row>
    <row r="19" spans="1:6" ht="22.5">
      <c r="A19" s="66">
        <v>7</v>
      </c>
      <c r="B19" s="15" t="s">
        <v>5</v>
      </c>
      <c r="C19" s="14">
        <v>100</v>
      </c>
      <c r="D19" s="14" t="s">
        <v>1</v>
      </c>
      <c r="E19" s="37"/>
      <c r="F19" s="67"/>
    </row>
    <row r="20" spans="1:6" ht="14.25">
      <c r="A20" s="66">
        <v>8</v>
      </c>
      <c r="B20" s="15" t="s">
        <v>6</v>
      </c>
      <c r="C20" s="14">
        <v>100</v>
      </c>
      <c r="D20" s="14" t="s">
        <v>1</v>
      </c>
      <c r="E20" s="37"/>
      <c r="F20" s="67"/>
    </row>
    <row r="21" spans="1:6" ht="33.75">
      <c r="A21" s="66">
        <v>9</v>
      </c>
      <c r="B21" s="15" t="s">
        <v>7</v>
      </c>
      <c r="C21" s="14">
        <v>100</v>
      </c>
      <c r="D21" s="14" t="s">
        <v>1</v>
      </c>
      <c r="E21" s="37"/>
      <c r="F21" s="67"/>
    </row>
    <row r="22" spans="1:6" ht="15" thickBot="1">
      <c r="A22" s="71"/>
      <c r="B22" s="72" t="s">
        <v>3</v>
      </c>
      <c r="C22" s="73"/>
      <c r="D22" s="73"/>
      <c r="E22" s="92"/>
      <c r="F22" s="90">
        <f>SUM(F18:F21)</f>
        <v>0</v>
      </c>
    </row>
    <row r="23" spans="1:6" ht="14.25">
      <c r="A23" s="64">
        <v>3</v>
      </c>
      <c r="B23" s="65" t="s">
        <v>8</v>
      </c>
      <c r="C23" s="16"/>
      <c r="D23" s="16"/>
      <c r="E23" s="87"/>
      <c r="F23" s="88"/>
    </row>
    <row r="24" spans="1:6" ht="22.5">
      <c r="A24" s="66">
        <v>10</v>
      </c>
      <c r="B24" s="15" t="s">
        <v>47</v>
      </c>
      <c r="C24" s="14">
        <v>360</v>
      </c>
      <c r="D24" s="14" t="s">
        <v>1</v>
      </c>
      <c r="E24" s="58"/>
      <c r="F24" s="67"/>
    </row>
    <row r="25" spans="1:6" ht="22.5">
      <c r="A25" s="66">
        <v>11</v>
      </c>
      <c r="B25" s="15" t="s">
        <v>36</v>
      </c>
      <c r="C25" s="14">
        <v>360</v>
      </c>
      <c r="D25" s="14" t="s">
        <v>1</v>
      </c>
      <c r="E25" s="58"/>
      <c r="F25" s="67"/>
    </row>
    <row r="26" spans="1:6" ht="22.5">
      <c r="A26" s="66">
        <v>12</v>
      </c>
      <c r="B26" s="15" t="s">
        <v>5</v>
      </c>
      <c r="C26" s="14">
        <v>360</v>
      </c>
      <c r="D26" s="14" t="s">
        <v>1</v>
      </c>
      <c r="E26" s="37"/>
      <c r="F26" s="67"/>
    </row>
    <row r="27" spans="1:6" ht="22.5">
      <c r="A27" s="66">
        <v>13</v>
      </c>
      <c r="B27" s="15" t="s">
        <v>59</v>
      </c>
      <c r="C27" s="14">
        <v>360</v>
      </c>
      <c r="D27" s="14" t="s">
        <v>1</v>
      </c>
      <c r="E27" s="58"/>
      <c r="F27" s="67"/>
    </row>
    <row r="28" spans="1:6" ht="22.5">
      <c r="A28" s="66">
        <v>14</v>
      </c>
      <c r="B28" s="15" t="s">
        <v>70</v>
      </c>
      <c r="C28" s="14">
        <v>360</v>
      </c>
      <c r="D28" s="14" t="s">
        <v>1</v>
      </c>
      <c r="E28" s="58"/>
      <c r="F28" s="67"/>
    </row>
    <row r="29" spans="1:6" ht="22.5">
      <c r="A29" s="66">
        <v>15</v>
      </c>
      <c r="B29" s="61" t="s">
        <v>37</v>
      </c>
      <c r="C29" s="14">
        <v>27310</v>
      </c>
      <c r="D29" s="14" t="s">
        <v>1</v>
      </c>
      <c r="E29" s="37"/>
      <c r="F29" s="67"/>
    </row>
    <row r="30" spans="1:6" ht="45">
      <c r="A30" s="66">
        <v>16</v>
      </c>
      <c r="B30" s="15" t="s">
        <v>60</v>
      </c>
      <c r="C30" s="14">
        <v>27310</v>
      </c>
      <c r="D30" s="14" t="s">
        <v>1</v>
      </c>
      <c r="E30" s="58"/>
      <c r="F30" s="67"/>
    </row>
    <row r="31" spans="1:6" ht="22.5">
      <c r="A31" s="66">
        <v>17</v>
      </c>
      <c r="B31" s="15" t="s">
        <v>69</v>
      </c>
      <c r="C31" s="14">
        <v>850</v>
      </c>
      <c r="D31" s="59" t="s">
        <v>1</v>
      </c>
      <c r="E31" s="53"/>
      <c r="F31" s="69"/>
    </row>
    <row r="32" spans="1:6" ht="15" thickBot="1">
      <c r="A32" s="71"/>
      <c r="B32" s="72" t="s">
        <v>3</v>
      </c>
      <c r="C32" s="73"/>
      <c r="D32" s="73"/>
      <c r="E32" s="89"/>
      <c r="F32" s="90">
        <f>SUM(F24:F31)</f>
        <v>0</v>
      </c>
    </row>
    <row r="33" spans="1:6" ht="14.25">
      <c r="A33" s="93">
        <v>4</v>
      </c>
      <c r="B33" s="65" t="s">
        <v>11</v>
      </c>
      <c r="C33" s="16"/>
      <c r="D33" s="16"/>
      <c r="E33" s="87"/>
      <c r="F33" s="88"/>
    </row>
    <row r="34" spans="1:6" ht="33.75">
      <c r="A34" s="66">
        <v>18</v>
      </c>
      <c r="B34" s="15" t="s">
        <v>63</v>
      </c>
      <c r="C34" s="14">
        <v>4320</v>
      </c>
      <c r="D34" s="14" t="s">
        <v>1</v>
      </c>
      <c r="E34" s="58"/>
      <c r="F34" s="67"/>
    </row>
    <row r="35" spans="1:6" ht="22.5">
      <c r="A35" s="66">
        <v>19</v>
      </c>
      <c r="B35" s="15" t="s">
        <v>64</v>
      </c>
      <c r="C35" s="14">
        <v>4320</v>
      </c>
      <c r="D35" s="14" t="s">
        <v>1</v>
      </c>
      <c r="E35" s="58"/>
      <c r="F35" s="67"/>
    </row>
    <row r="36" spans="1:6" ht="15" thickBot="1">
      <c r="A36" s="71"/>
      <c r="B36" s="72" t="s">
        <v>3</v>
      </c>
      <c r="C36" s="73"/>
      <c r="D36" s="73"/>
      <c r="E36" s="89"/>
      <c r="F36" s="90">
        <f>SUM(F34:F35)</f>
        <v>0</v>
      </c>
    </row>
    <row r="37" spans="1:6" ht="14.25">
      <c r="A37" s="64">
        <v>5</v>
      </c>
      <c r="B37" s="65" t="s">
        <v>52</v>
      </c>
      <c r="C37" s="16"/>
      <c r="D37" s="16"/>
      <c r="E37" s="91"/>
      <c r="F37" s="88"/>
    </row>
    <row r="38" spans="1:6" ht="22.5">
      <c r="A38" s="66">
        <v>20</v>
      </c>
      <c r="B38" s="15" t="s">
        <v>55</v>
      </c>
      <c r="C38" s="14">
        <v>250</v>
      </c>
      <c r="D38" s="59" t="s">
        <v>31</v>
      </c>
      <c r="E38" s="53"/>
      <c r="F38" s="69"/>
    </row>
    <row r="39" spans="1:6" ht="22.5">
      <c r="A39" s="66">
        <v>21</v>
      </c>
      <c r="B39" s="15" t="s">
        <v>49</v>
      </c>
      <c r="C39" s="14">
        <v>70</v>
      </c>
      <c r="D39" s="59" t="s">
        <v>31</v>
      </c>
      <c r="E39" s="53"/>
      <c r="F39" s="69"/>
    </row>
    <row r="40" spans="1:6" ht="33.75">
      <c r="A40" s="66">
        <v>22</v>
      </c>
      <c r="B40" s="15" t="s">
        <v>38</v>
      </c>
      <c r="C40" s="14">
        <v>130</v>
      </c>
      <c r="D40" s="59" t="s">
        <v>33</v>
      </c>
      <c r="E40" s="53"/>
      <c r="F40" s="69"/>
    </row>
    <row r="41" spans="1:6" ht="33.75">
      <c r="A41" s="66">
        <v>23</v>
      </c>
      <c r="B41" s="15" t="s">
        <v>39</v>
      </c>
      <c r="C41" s="14">
        <v>130</v>
      </c>
      <c r="D41" s="59" t="s">
        <v>33</v>
      </c>
      <c r="E41" s="53"/>
      <c r="F41" s="69"/>
    </row>
    <row r="42" spans="1:6" ht="13.5" customHeight="1">
      <c r="A42" s="66">
        <v>24</v>
      </c>
      <c r="B42" s="15" t="s">
        <v>48</v>
      </c>
      <c r="C42" s="14">
        <v>30</v>
      </c>
      <c r="D42" s="59" t="s">
        <v>33</v>
      </c>
      <c r="E42" s="53"/>
      <c r="F42" s="69"/>
    </row>
    <row r="43" spans="1:6" ht="22.5">
      <c r="A43" s="66">
        <v>25</v>
      </c>
      <c r="B43" s="15" t="s">
        <v>61</v>
      </c>
      <c r="C43" s="14">
        <v>24</v>
      </c>
      <c r="D43" s="59" t="s">
        <v>34</v>
      </c>
      <c r="E43" s="53"/>
      <c r="F43" s="69"/>
    </row>
    <row r="44" spans="1:6" ht="14.25">
      <c r="A44" s="66">
        <v>26</v>
      </c>
      <c r="B44" s="15" t="s">
        <v>50</v>
      </c>
      <c r="C44" s="14">
        <v>84</v>
      </c>
      <c r="D44" s="59" t="s">
        <v>31</v>
      </c>
      <c r="E44" s="53"/>
      <c r="F44" s="69"/>
    </row>
    <row r="45" spans="1:6" ht="15" thickBot="1">
      <c r="A45" s="71"/>
      <c r="B45" s="72" t="s">
        <v>3</v>
      </c>
      <c r="C45" s="73"/>
      <c r="D45" s="73"/>
      <c r="E45" s="92"/>
      <c r="F45" s="90">
        <f>SUM(F38:F44)</f>
        <v>0</v>
      </c>
    </row>
    <row r="46" spans="1:6" ht="14.25">
      <c r="A46" s="82">
        <v>6</v>
      </c>
      <c r="B46" s="83" t="s">
        <v>51</v>
      </c>
      <c r="C46" s="84"/>
      <c r="D46" s="84"/>
      <c r="E46" s="60"/>
      <c r="F46" s="85"/>
    </row>
    <row r="47" spans="1:6" ht="22.5">
      <c r="A47" s="66">
        <v>27</v>
      </c>
      <c r="B47" s="57" t="s">
        <v>41</v>
      </c>
      <c r="C47" s="14">
        <v>6</v>
      </c>
      <c r="D47" s="14" t="s">
        <v>33</v>
      </c>
      <c r="E47" s="58"/>
      <c r="F47" s="67"/>
    </row>
    <row r="48" spans="1:6" ht="22.5">
      <c r="A48" s="66">
        <v>28</v>
      </c>
      <c r="B48" s="15" t="s">
        <v>53</v>
      </c>
      <c r="C48" s="14">
        <v>4</v>
      </c>
      <c r="D48" s="59" t="s">
        <v>33</v>
      </c>
      <c r="E48" s="53"/>
      <c r="F48" s="69"/>
    </row>
    <row r="49" spans="1:6" ht="14.25">
      <c r="A49" s="66">
        <v>29</v>
      </c>
      <c r="B49" s="15" t="s">
        <v>57</v>
      </c>
      <c r="C49" s="14">
        <v>1500</v>
      </c>
      <c r="D49" s="59" t="s">
        <v>31</v>
      </c>
      <c r="E49" s="53"/>
      <c r="F49" s="69"/>
    </row>
    <row r="50" spans="1:6" ht="14.25">
      <c r="A50" s="66">
        <v>30</v>
      </c>
      <c r="B50" s="15" t="s">
        <v>58</v>
      </c>
      <c r="C50" s="14">
        <v>16</v>
      </c>
      <c r="D50" s="59" t="s">
        <v>31</v>
      </c>
      <c r="E50" s="53"/>
      <c r="F50" s="69"/>
    </row>
    <row r="51" spans="1:6" ht="22.5">
      <c r="A51" s="66">
        <v>31</v>
      </c>
      <c r="B51" s="57" t="s">
        <v>42</v>
      </c>
      <c r="C51" s="14">
        <v>12</v>
      </c>
      <c r="D51" s="14" t="s">
        <v>23</v>
      </c>
      <c r="E51" s="58"/>
      <c r="F51" s="67"/>
    </row>
    <row r="52" spans="1:6" ht="24" customHeight="1">
      <c r="A52" s="66">
        <v>32</v>
      </c>
      <c r="B52" s="70" t="s">
        <v>56</v>
      </c>
      <c r="C52" s="14">
        <v>0.1</v>
      </c>
      <c r="D52" s="14" t="s">
        <v>23</v>
      </c>
      <c r="E52" s="58"/>
      <c r="F52" s="67"/>
    </row>
    <row r="53" spans="1:6" ht="22.5">
      <c r="A53" s="66">
        <v>33</v>
      </c>
      <c r="B53" s="15" t="s">
        <v>43</v>
      </c>
      <c r="C53" s="14">
        <v>12</v>
      </c>
      <c r="D53" s="14" t="s">
        <v>23</v>
      </c>
      <c r="E53" s="58"/>
      <c r="F53" s="67"/>
    </row>
    <row r="54" spans="1:6" ht="22.5">
      <c r="A54" s="66">
        <v>34</v>
      </c>
      <c r="B54" s="15" t="s">
        <v>44</v>
      </c>
      <c r="C54" s="14">
        <v>12</v>
      </c>
      <c r="D54" s="14" t="s">
        <v>23</v>
      </c>
      <c r="E54" s="58"/>
      <c r="F54" s="67"/>
    </row>
    <row r="55" spans="1:6" ht="14.25" customHeight="1" thickBot="1">
      <c r="A55" s="71"/>
      <c r="B55" s="72" t="s">
        <v>3</v>
      </c>
      <c r="C55" s="73"/>
      <c r="D55" s="73"/>
      <c r="E55" s="74"/>
      <c r="F55" s="75">
        <f>SUM(F47:F54)</f>
        <v>0</v>
      </c>
    </row>
    <row r="56" spans="1:6" ht="14.25">
      <c r="A56" s="76"/>
      <c r="B56" s="77" t="s">
        <v>17</v>
      </c>
      <c r="C56" s="78"/>
      <c r="D56" s="79"/>
      <c r="E56" s="78"/>
      <c r="F56" s="80">
        <f>F16+F22+F32+F36+F45+F55</f>
        <v>0</v>
      </c>
    </row>
    <row r="57" spans="1:6" ht="14.25">
      <c r="A57" s="68"/>
      <c r="B57" s="55" t="s">
        <v>18</v>
      </c>
      <c r="C57" s="56"/>
      <c r="D57" s="54"/>
      <c r="E57" s="56"/>
      <c r="F57" s="81">
        <f>F56*23%</f>
        <v>0</v>
      </c>
    </row>
    <row r="58" spans="1:6" ht="15" thickBot="1">
      <c r="A58" s="71"/>
      <c r="B58" s="72" t="s">
        <v>19</v>
      </c>
      <c r="C58" s="74"/>
      <c r="D58" s="73"/>
      <c r="E58" s="74"/>
      <c r="F58" s="75">
        <f>F56+F57</f>
        <v>0</v>
      </c>
    </row>
  </sheetData>
  <sheetProtection/>
  <mergeCells count="3">
    <mergeCell ref="A4:F4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6">
      <selection activeCell="B15" sqref="B15"/>
    </sheetView>
  </sheetViews>
  <sheetFormatPr defaultColWidth="8.796875" defaultRowHeight="14.25"/>
  <cols>
    <col min="1" max="1" width="4.19921875" style="0" customWidth="1"/>
    <col min="2" max="2" width="44" style="0" customWidth="1"/>
    <col min="3" max="3" width="8.09765625" style="0" customWidth="1"/>
    <col min="4" max="4" width="4.19921875" style="0" customWidth="1"/>
    <col min="6" max="6" width="10.19921875" style="0" bestFit="1" customWidth="1"/>
  </cols>
  <sheetData>
    <row r="2" ht="14.25">
      <c r="C2" t="s">
        <v>27</v>
      </c>
    </row>
    <row r="4" spans="1:6" ht="3.75" customHeight="1" thickBot="1">
      <c r="A4" s="96"/>
      <c r="B4" s="96"/>
      <c r="C4" s="96"/>
      <c r="D4" s="96"/>
      <c r="E4" s="96"/>
      <c r="F4" s="96"/>
    </row>
    <row r="5" spans="1:6" ht="4.5" customHeight="1">
      <c r="A5" s="6"/>
      <c r="B5" s="7"/>
      <c r="C5" s="7"/>
      <c r="D5" s="7"/>
      <c r="E5" s="7"/>
      <c r="F5" s="8"/>
    </row>
    <row r="6" spans="1:6" ht="15.75">
      <c r="A6" s="97" t="s">
        <v>28</v>
      </c>
      <c r="B6" s="98"/>
      <c r="C6" s="98"/>
      <c r="D6" s="98"/>
      <c r="E6" s="98"/>
      <c r="F6" s="99"/>
    </row>
    <row r="7" spans="1:6" ht="15.75">
      <c r="A7" s="97" t="s">
        <v>29</v>
      </c>
      <c r="B7" s="98"/>
      <c r="C7" s="98"/>
      <c r="D7" s="98"/>
      <c r="E7" s="98"/>
      <c r="F7" s="99"/>
    </row>
    <row r="8" spans="1:6" ht="4.5" customHeight="1" thickBot="1">
      <c r="A8" s="9"/>
      <c r="B8" s="10"/>
      <c r="C8" s="10"/>
      <c r="D8" s="10"/>
      <c r="E8" s="10"/>
      <c r="F8" s="3"/>
    </row>
    <row r="9" spans="1:6" ht="14.25" customHeight="1" thickBot="1">
      <c r="A9" s="1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22</v>
      </c>
    </row>
    <row r="10" ht="6" customHeight="1" thickBot="1"/>
    <row r="11" spans="1:6" ht="15" thickBot="1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5" thickBot="1">
      <c r="A12" s="18">
        <v>1</v>
      </c>
      <c r="B12" s="19" t="s">
        <v>2</v>
      </c>
      <c r="C12" s="20"/>
      <c r="D12" s="21"/>
      <c r="E12" s="22"/>
      <c r="F12" s="23"/>
    </row>
    <row r="13" spans="1:6" ht="14.25">
      <c r="A13" s="24">
        <v>0</v>
      </c>
      <c r="B13" s="25" t="s">
        <v>30</v>
      </c>
      <c r="C13" s="16">
        <v>3.57</v>
      </c>
      <c r="D13" s="16" t="s">
        <v>0</v>
      </c>
      <c r="E13" s="36">
        <v>1638.117</v>
      </c>
      <c r="F13" s="43">
        <f>C13*E13</f>
        <v>5848.077689999999</v>
      </c>
    </row>
    <row r="14" spans="1:6" ht="90">
      <c r="A14" s="17">
        <v>1</v>
      </c>
      <c r="B14" s="15" t="s">
        <v>21</v>
      </c>
      <c r="C14" s="14">
        <v>200</v>
      </c>
      <c r="D14" s="14" t="s">
        <v>1</v>
      </c>
      <c r="E14" s="37">
        <v>10</v>
      </c>
      <c r="F14" s="44">
        <f>C14*E14</f>
        <v>2000</v>
      </c>
    </row>
    <row r="15" spans="1:6" ht="15" thickBot="1">
      <c r="A15" s="29"/>
      <c r="B15" s="30" t="s">
        <v>3</v>
      </c>
      <c r="C15" s="31"/>
      <c r="D15" s="31"/>
      <c r="E15" s="39"/>
      <c r="F15" s="51">
        <f>SUM(F13:F14)</f>
        <v>7848.077689999999</v>
      </c>
    </row>
    <row r="16" spans="1:6" ht="15" thickBot="1">
      <c r="A16" s="18">
        <v>2</v>
      </c>
      <c r="B16" s="19" t="s">
        <v>4</v>
      </c>
      <c r="C16" s="20"/>
      <c r="D16" s="20"/>
      <c r="E16" s="40"/>
      <c r="F16" s="46"/>
    </row>
    <row r="17" spans="1:6" ht="90">
      <c r="A17" s="24">
        <v>2</v>
      </c>
      <c r="B17" s="25" t="s">
        <v>20</v>
      </c>
      <c r="C17" s="16">
        <v>100</v>
      </c>
      <c r="D17" s="16" t="s">
        <v>1</v>
      </c>
      <c r="E17" s="41">
        <v>17.75</v>
      </c>
      <c r="F17" s="43">
        <f>C17*E17</f>
        <v>1775</v>
      </c>
    </row>
    <row r="18" spans="1:6" ht="14.25">
      <c r="A18" s="17">
        <v>3</v>
      </c>
      <c r="B18" s="15" t="s">
        <v>5</v>
      </c>
      <c r="C18" s="14">
        <v>100</v>
      </c>
      <c r="D18" s="14" t="s">
        <v>1</v>
      </c>
      <c r="E18" s="37">
        <v>2.6451</v>
      </c>
      <c r="F18" s="44">
        <f>C18*E18</f>
        <v>264.51</v>
      </c>
    </row>
    <row r="19" spans="1:6" ht="14.25">
      <c r="A19" s="17">
        <v>4</v>
      </c>
      <c r="B19" s="15" t="s">
        <v>6</v>
      </c>
      <c r="C19" s="14">
        <v>100</v>
      </c>
      <c r="D19" s="14" t="s">
        <v>1</v>
      </c>
      <c r="E19" s="37">
        <v>35.0022</v>
      </c>
      <c r="F19" s="44">
        <f>C19*E19</f>
        <v>3500.2200000000003</v>
      </c>
    </row>
    <row r="20" spans="1:6" ht="34.5" thickBot="1">
      <c r="A20" s="26">
        <v>5</v>
      </c>
      <c r="B20" s="27" t="s">
        <v>7</v>
      </c>
      <c r="C20" s="28">
        <v>100</v>
      </c>
      <c r="D20" s="28" t="s">
        <v>1</v>
      </c>
      <c r="E20" s="38">
        <v>23.0754</v>
      </c>
      <c r="F20" s="45">
        <f>C20*E20</f>
        <v>2307.54</v>
      </c>
    </row>
    <row r="21" spans="1:6" ht="15" thickBot="1">
      <c r="A21" s="29"/>
      <c r="B21" s="30" t="s">
        <v>3</v>
      </c>
      <c r="C21" s="31"/>
      <c r="D21" s="31"/>
      <c r="E21" s="39"/>
      <c r="F21" s="51">
        <f>SUM(F17:F20)</f>
        <v>7847.27</v>
      </c>
    </row>
    <row r="22" spans="1:6" ht="15" thickBot="1">
      <c r="A22" s="18">
        <v>3</v>
      </c>
      <c r="B22" s="19" t="s">
        <v>8</v>
      </c>
      <c r="C22" s="20"/>
      <c r="D22" s="20"/>
      <c r="E22" s="40"/>
      <c r="F22" s="46"/>
    </row>
    <row r="23" spans="1:6" ht="14.25">
      <c r="A23" s="24">
        <v>6</v>
      </c>
      <c r="B23" s="25" t="s">
        <v>9</v>
      </c>
      <c r="C23" s="16">
        <v>26190</v>
      </c>
      <c r="D23" s="16" t="s">
        <v>1</v>
      </c>
      <c r="E23" s="41">
        <v>0.4323</v>
      </c>
      <c r="F23" s="43">
        <f>C23*E23</f>
        <v>11321.937</v>
      </c>
    </row>
    <row r="24" spans="1:6" ht="14.25">
      <c r="A24" s="17">
        <v>7</v>
      </c>
      <c r="B24" s="15" t="s">
        <v>10</v>
      </c>
      <c r="C24" s="14">
        <v>26190</v>
      </c>
      <c r="D24" s="14" t="s">
        <v>1</v>
      </c>
      <c r="E24" s="37">
        <v>1</v>
      </c>
      <c r="F24" s="44">
        <f>C24*E24</f>
        <v>26190</v>
      </c>
    </row>
    <row r="25" spans="1:6" ht="34.5" thickBot="1">
      <c r="A25" s="26">
        <v>8</v>
      </c>
      <c r="B25" s="27" t="s">
        <v>24</v>
      </c>
      <c r="C25" s="28">
        <v>2000</v>
      </c>
      <c r="D25" s="28" t="s">
        <v>23</v>
      </c>
      <c r="E25" s="38">
        <v>240</v>
      </c>
      <c r="F25" s="45">
        <f>C25*E25</f>
        <v>480000</v>
      </c>
    </row>
    <row r="26" spans="1:6" ht="15" thickBot="1">
      <c r="A26" s="29"/>
      <c r="B26" s="30" t="s">
        <v>3</v>
      </c>
      <c r="C26" s="31"/>
      <c r="D26" s="31"/>
      <c r="E26" s="39"/>
      <c r="F26" s="51">
        <f>SUM(F23:F25)</f>
        <v>517511.937</v>
      </c>
    </row>
    <row r="27" spans="1:6" ht="14.25">
      <c r="A27" s="18">
        <v>4</v>
      </c>
      <c r="B27" s="19" t="s">
        <v>11</v>
      </c>
      <c r="C27" s="20"/>
      <c r="D27" s="20"/>
      <c r="E27" s="40"/>
      <c r="F27" s="46"/>
    </row>
    <row r="28" spans="1:6" ht="22.5">
      <c r="A28" s="17">
        <v>9</v>
      </c>
      <c r="B28" s="15" t="s">
        <v>25</v>
      </c>
      <c r="C28" s="14">
        <v>5350</v>
      </c>
      <c r="D28" s="14" t="s">
        <v>1</v>
      </c>
      <c r="E28" s="37">
        <v>15</v>
      </c>
      <c r="F28" s="44">
        <f>C28*E28</f>
        <v>80250</v>
      </c>
    </row>
    <row r="29" spans="1:6" ht="23.25" thickBot="1">
      <c r="A29" s="26">
        <v>10</v>
      </c>
      <c r="B29" s="27" t="s">
        <v>26</v>
      </c>
      <c r="C29" s="28">
        <v>5350</v>
      </c>
      <c r="D29" s="28" t="s">
        <v>1</v>
      </c>
      <c r="E29" s="38">
        <v>3</v>
      </c>
      <c r="F29" s="45">
        <f>C29*E29</f>
        <v>16050</v>
      </c>
    </row>
    <row r="30" spans="1:6" ht="15" thickBot="1">
      <c r="A30" s="32"/>
      <c r="B30" s="33" t="s">
        <v>3</v>
      </c>
      <c r="C30" s="34"/>
      <c r="D30" s="35"/>
      <c r="E30" s="42"/>
      <c r="F30" s="50">
        <f>SUM(F28:F29)</f>
        <v>96300</v>
      </c>
    </row>
    <row r="31" spans="1:6" ht="14.25">
      <c r="A31" s="13"/>
      <c r="B31" s="100" t="s">
        <v>17</v>
      </c>
      <c r="C31" s="100"/>
      <c r="D31" s="100"/>
      <c r="E31" s="101"/>
      <c r="F31" s="47">
        <f>F15+F21+F26+F30</f>
        <v>629507.28469</v>
      </c>
    </row>
    <row r="32" spans="1:6" ht="14.25">
      <c r="A32" s="11"/>
      <c r="B32" s="102" t="s">
        <v>18</v>
      </c>
      <c r="C32" s="102"/>
      <c r="D32" s="102"/>
      <c r="E32" s="103"/>
      <c r="F32" s="48">
        <f>F31*23%</f>
        <v>144786.6754787</v>
      </c>
    </row>
    <row r="33" spans="1:6" ht="15" thickBot="1">
      <c r="A33" s="12"/>
      <c r="B33" s="104" t="s">
        <v>19</v>
      </c>
      <c r="C33" s="104"/>
      <c r="D33" s="104"/>
      <c r="E33" s="105"/>
      <c r="F33" s="49">
        <f>F31+F32</f>
        <v>774293.9601687</v>
      </c>
    </row>
  </sheetData>
  <sheetProtection/>
  <mergeCells count="6">
    <mergeCell ref="A4:F4"/>
    <mergeCell ref="A7:F7"/>
    <mergeCell ref="B31:E31"/>
    <mergeCell ref="B32:E32"/>
    <mergeCell ref="B33:E33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2012-07-19T11:49:43Z</cp:lastPrinted>
  <dcterms:created xsi:type="dcterms:W3CDTF">2010-12-13T09:36:45Z</dcterms:created>
  <dcterms:modified xsi:type="dcterms:W3CDTF">2012-07-19T15:36:28Z</dcterms:modified>
  <cp:category/>
  <cp:version/>
  <cp:contentType/>
  <cp:contentStatus/>
</cp:coreProperties>
</file>